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9035" windowHeight="9720"/>
  </bookViews>
  <sheets>
    <sheet name="Sheet1" sheetId="1" r:id="rId1"/>
    <sheet name="Membership" sheetId="2" r:id="rId2"/>
    <sheet name="Attendence" sheetId="3" r:id="rId3"/>
    <sheet name="Conferences" sheetId="4" r:id="rId4"/>
  </sheets>
  <calcPr calcId="125725"/>
</workbook>
</file>

<file path=xl/calcChain.xml><?xml version="1.0" encoding="utf-8"?>
<calcChain xmlns="http://schemas.openxmlformats.org/spreadsheetml/2006/main">
  <c r="F60" i="1"/>
  <c r="D60"/>
  <c r="E60"/>
  <c r="G60"/>
  <c r="I60"/>
  <c r="K60"/>
  <c r="L60"/>
  <c r="M60"/>
  <c r="N60"/>
  <c r="C70"/>
  <c r="C60"/>
  <c r="F48" i="3"/>
  <c r="D48"/>
  <c r="K20"/>
  <c r="F20"/>
  <c r="F13"/>
  <c r="D13"/>
  <c r="F35"/>
  <c r="D35"/>
  <c r="H6"/>
  <c r="F6"/>
  <c r="D6"/>
  <c r="F47"/>
  <c r="D47"/>
  <c r="L24"/>
  <c r="K24"/>
  <c r="F42"/>
  <c r="D42"/>
  <c r="F51"/>
  <c r="D51"/>
  <c r="F38"/>
  <c r="D38"/>
  <c r="F30"/>
  <c r="D30"/>
  <c r="F44"/>
  <c r="D44"/>
  <c r="F15"/>
  <c r="D15"/>
  <c r="F29"/>
  <c r="D29"/>
  <c r="F3"/>
  <c r="D3"/>
  <c r="F4"/>
  <c r="D4"/>
  <c r="F19"/>
  <c r="D19"/>
  <c r="F52"/>
  <c r="D52"/>
  <c r="F12"/>
  <c r="D12"/>
  <c r="F5"/>
  <c r="D5"/>
  <c r="F18"/>
  <c r="F37"/>
  <c r="D37"/>
  <c r="F43"/>
  <c r="D43"/>
  <c r="F26"/>
  <c r="D26"/>
  <c r="F7"/>
  <c r="D7"/>
  <c r="F17"/>
  <c r="D17"/>
  <c r="F9"/>
  <c r="D9"/>
  <c r="F36"/>
  <c r="D36"/>
  <c r="F40"/>
  <c r="D40"/>
  <c r="L11"/>
  <c r="K11"/>
  <c r="L23"/>
  <c r="K23"/>
  <c r="L46"/>
  <c r="K46"/>
  <c r="F27"/>
  <c r="D27"/>
  <c r="F32"/>
  <c r="D32"/>
  <c r="F14"/>
  <c r="D14"/>
  <c r="L8"/>
  <c r="K8"/>
  <c r="F21"/>
  <c r="D21"/>
  <c r="L41"/>
  <c r="K41"/>
  <c r="F39"/>
  <c r="D39"/>
  <c r="F22"/>
  <c r="D22"/>
  <c r="F33"/>
  <c r="D33"/>
  <c r="F10"/>
  <c r="D10"/>
  <c r="F16"/>
  <c r="D16"/>
  <c r="F50"/>
  <c r="D50"/>
  <c r="L34"/>
  <c r="K34"/>
  <c r="J28"/>
  <c r="H28"/>
  <c r="F28"/>
  <c r="D28"/>
  <c r="L31"/>
  <c r="K31"/>
  <c r="F25"/>
  <c r="D25"/>
  <c r="L49"/>
  <c r="K49"/>
  <c r="L45"/>
  <c r="K45"/>
  <c r="F68" i="4"/>
  <c r="D68"/>
  <c r="E68"/>
  <c r="G68"/>
  <c r="I68"/>
  <c r="K68"/>
  <c r="L68"/>
  <c r="M68"/>
  <c r="N68"/>
  <c r="C68"/>
  <c r="D58"/>
  <c r="F58"/>
  <c r="E58"/>
  <c r="G58"/>
  <c r="I58"/>
  <c r="K58"/>
  <c r="L58"/>
  <c r="M58"/>
  <c r="N58"/>
  <c r="C58"/>
  <c r="E41"/>
  <c r="G41"/>
  <c r="I41"/>
  <c r="K41"/>
  <c r="D41" s="1"/>
  <c r="L41"/>
  <c r="F41" s="1"/>
  <c r="M41"/>
  <c r="N41"/>
  <c r="C41"/>
  <c r="E26"/>
  <c r="G26"/>
  <c r="K26"/>
  <c r="D26" s="1"/>
  <c r="L26"/>
  <c r="F26" s="1"/>
  <c r="M26"/>
  <c r="N26"/>
  <c r="C26"/>
  <c r="G14"/>
  <c r="I14"/>
  <c r="K14"/>
  <c r="L14"/>
  <c r="M14"/>
  <c r="N14"/>
  <c r="E14"/>
  <c r="F14" s="1"/>
  <c r="C14"/>
  <c r="D14" s="1"/>
  <c r="J25"/>
  <c r="H25"/>
  <c r="F25"/>
  <c r="D25"/>
  <c r="K57"/>
  <c r="F57"/>
  <c r="H24"/>
  <c r="F24"/>
  <c r="D24"/>
  <c r="F12"/>
  <c r="D12"/>
  <c r="H11"/>
  <c r="F11"/>
  <c r="D11"/>
  <c r="F56"/>
  <c r="D56"/>
  <c r="L23"/>
  <c r="K23"/>
  <c r="F40"/>
  <c r="D40"/>
  <c r="F55"/>
  <c r="D55"/>
  <c r="F22"/>
  <c r="D22"/>
  <c r="F39"/>
  <c r="D39"/>
  <c r="F54"/>
  <c r="D54"/>
  <c r="F53"/>
  <c r="D53"/>
  <c r="F66"/>
  <c r="D66"/>
  <c r="F38"/>
  <c r="D38"/>
  <c r="F65"/>
  <c r="D65"/>
  <c r="F64"/>
  <c r="D64"/>
  <c r="F37"/>
  <c r="D37"/>
  <c r="F36"/>
  <c r="D36"/>
  <c r="F10"/>
  <c r="D10"/>
  <c r="F34"/>
  <c r="F51"/>
  <c r="D51"/>
  <c r="F50"/>
  <c r="D50"/>
  <c r="F49"/>
  <c r="D49"/>
  <c r="F20"/>
  <c r="D20"/>
  <c r="F33"/>
  <c r="D33"/>
  <c r="F19"/>
  <c r="D19"/>
  <c r="F32"/>
  <c r="D32"/>
  <c r="F48"/>
  <c r="D48"/>
  <c r="L9"/>
  <c r="K9"/>
  <c r="L47"/>
  <c r="K47"/>
  <c r="L31"/>
  <c r="K31"/>
  <c r="F46"/>
  <c r="D46"/>
  <c r="F8"/>
  <c r="D8"/>
  <c r="F7"/>
  <c r="D7"/>
  <c r="L6"/>
  <c r="K6"/>
  <c r="F45"/>
  <c r="D45"/>
  <c r="L30"/>
  <c r="K30"/>
  <c r="F44"/>
  <c r="D44"/>
  <c r="F17"/>
  <c r="D17"/>
  <c r="F5"/>
  <c r="D5"/>
  <c r="F4"/>
  <c r="D4"/>
  <c r="F63"/>
  <c r="D63"/>
  <c r="F29"/>
  <c r="D29"/>
  <c r="L62"/>
  <c r="K62"/>
  <c r="J61"/>
  <c r="H61"/>
  <c r="F61"/>
  <c r="D61"/>
  <c r="L16"/>
  <c r="K16"/>
  <c r="F28"/>
  <c r="D28"/>
  <c r="L60"/>
  <c r="K60"/>
  <c r="L43"/>
  <c r="K43"/>
  <c r="L4" i="1"/>
  <c r="L6"/>
  <c r="L8"/>
  <c r="L16"/>
  <c r="L19"/>
  <c r="L23"/>
  <c r="L24"/>
  <c r="L25"/>
  <c r="L51"/>
  <c r="L3"/>
  <c r="L69" s="1"/>
  <c r="K8"/>
  <c r="K16"/>
  <c r="K19"/>
  <c r="K23"/>
  <c r="K24"/>
  <c r="K25"/>
  <c r="K51"/>
  <c r="K56"/>
  <c r="K4"/>
  <c r="K6"/>
  <c r="K3"/>
  <c r="D57"/>
  <c r="F47" i="2"/>
  <c r="F23"/>
  <c r="D23"/>
  <c r="F10"/>
  <c r="D10"/>
  <c r="H17"/>
  <c r="F17"/>
  <c r="D17"/>
  <c r="F41"/>
  <c r="D41"/>
  <c r="F50"/>
  <c r="D50"/>
  <c r="F49"/>
  <c r="D49"/>
  <c r="F27"/>
  <c r="D27"/>
  <c r="F25"/>
  <c r="D25"/>
  <c r="F16"/>
  <c r="D16"/>
  <c r="F40"/>
  <c r="D40"/>
  <c r="F6"/>
  <c r="D6"/>
  <c r="F3"/>
  <c r="D3"/>
  <c r="F4"/>
  <c r="D4"/>
  <c r="F8"/>
  <c r="D8"/>
  <c r="F34"/>
  <c r="D34"/>
  <c r="F36"/>
  <c r="D36"/>
  <c r="F43"/>
  <c r="D43"/>
  <c r="F53"/>
  <c r="F45"/>
  <c r="D45"/>
  <c r="F48"/>
  <c r="D48"/>
  <c r="F32"/>
  <c r="D32"/>
  <c r="F15"/>
  <c r="D15"/>
  <c r="F12"/>
  <c r="D12"/>
  <c r="F19"/>
  <c r="D19"/>
  <c r="F44"/>
  <c r="D44"/>
  <c r="F38"/>
  <c r="D38"/>
  <c r="F46"/>
  <c r="D46"/>
  <c r="F26"/>
  <c r="D26"/>
  <c r="F35"/>
  <c r="D35"/>
  <c r="F39"/>
  <c r="D39"/>
  <c r="F13"/>
  <c r="D13"/>
  <c r="F20"/>
  <c r="D20"/>
  <c r="F18"/>
  <c r="D18"/>
  <c r="F7"/>
  <c r="D7"/>
  <c r="F11"/>
  <c r="D11"/>
  <c r="F42"/>
  <c r="D42"/>
  <c r="J29"/>
  <c r="H29"/>
  <c r="F29"/>
  <c r="D29"/>
  <c r="F28"/>
  <c r="D28"/>
  <c r="D5" i="1"/>
  <c r="D7"/>
  <c r="D9"/>
  <c r="D11"/>
  <c r="D12"/>
  <c r="D13"/>
  <c r="D14"/>
  <c r="D15"/>
  <c r="D18"/>
  <c r="D20"/>
  <c r="D21"/>
  <c r="D22"/>
  <c r="D26"/>
  <c r="D27"/>
  <c r="D28"/>
  <c r="D29"/>
  <c r="D30"/>
  <c r="D31"/>
  <c r="D32"/>
  <c r="D33"/>
  <c r="D35"/>
  <c r="D37"/>
  <c r="D38"/>
  <c r="D39"/>
  <c r="D40"/>
  <c r="D43"/>
  <c r="D44"/>
  <c r="D45"/>
  <c r="D46"/>
  <c r="D47"/>
  <c r="D48"/>
  <c r="D49"/>
  <c r="D50"/>
  <c r="D52"/>
  <c r="D53"/>
  <c r="D54"/>
  <c r="D55"/>
  <c r="H52"/>
  <c r="H53"/>
  <c r="H54"/>
  <c r="H55"/>
  <c r="H56"/>
  <c r="H57"/>
  <c r="F5"/>
  <c r="F35"/>
  <c r="F53"/>
  <c r="F54"/>
  <c r="F55"/>
  <c r="F56"/>
  <c r="F57"/>
  <c r="F52"/>
  <c r="F50"/>
  <c r="F27"/>
  <c r="F28"/>
  <c r="F29"/>
  <c r="F30"/>
  <c r="F31"/>
  <c r="F32"/>
  <c r="F33"/>
  <c r="F34"/>
  <c r="F37"/>
  <c r="F38"/>
  <c r="F39"/>
  <c r="F40"/>
  <c r="F43"/>
  <c r="F44"/>
  <c r="F45"/>
  <c r="F46"/>
  <c r="F47"/>
  <c r="F48"/>
  <c r="F49"/>
  <c r="F26"/>
  <c r="F21"/>
  <c r="F22"/>
  <c r="F20"/>
  <c r="F18"/>
  <c r="F11"/>
  <c r="F12"/>
  <c r="F13"/>
  <c r="F14"/>
  <c r="F15"/>
  <c r="F9"/>
  <c r="K69" l="1"/>
  <c r="F7"/>
  <c r="H7"/>
  <c r="J7"/>
</calcChain>
</file>

<file path=xl/sharedStrings.xml><?xml version="1.0" encoding="utf-8"?>
<sst xmlns="http://schemas.openxmlformats.org/spreadsheetml/2006/main" count="525" uniqueCount="85">
  <si>
    <t>Alabama-West Florida</t>
  </si>
  <si>
    <t>Conference</t>
  </si>
  <si>
    <t>Membership</t>
  </si>
  <si>
    <t>Change</t>
  </si>
  <si>
    <t>Attendence</t>
  </si>
  <si>
    <t>Professions of Faith</t>
  </si>
  <si>
    <t>Baptisms</t>
  </si>
  <si>
    <t>Alaska</t>
  </si>
  <si>
    <t>Arkansas</t>
  </si>
  <si>
    <t>Baltimore-Washington</t>
  </si>
  <si>
    <t>California-Nevada</t>
  </si>
  <si>
    <t>Membership Raw</t>
  </si>
  <si>
    <t>Attendence Raw</t>
  </si>
  <si>
    <t>Baptism Raw</t>
  </si>
  <si>
    <t>Professions of Faith Raw</t>
  </si>
  <si>
    <t>California-Pacific</t>
  </si>
  <si>
    <t>Central Texas</t>
  </si>
  <si>
    <t>Desert Southwest</t>
  </si>
  <si>
    <t>Detroit</t>
  </si>
  <si>
    <t>East Ohio</t>
  </si>
  <si>
    <t>Eastern Pennsylvania</t>
  </si>
  <si>
    <t>Florida</t>
  </si>
  <si>
    <t>Greater New Jersey</t>
  </si>
  <si>
    <t>Holston</t>
  </si>
  <si>
    <t>Illinois Great River</t>
  </si>
  <si>
    <t>Indiana</t>
  </si>
  <si>
    <t>Iowa</t>
  </si>
  <si>
    <t>kentucky</t>
  </si>
  <si>
    <t>Louisiana</t>
  </si>
  <si>
    <t>Memphis</t>
  </si>
  <si>
    <t>Minnesota</t>
  </si>
  <si>
    <t>Mississippi</t>
  </si>
  <si>
    <t>98 </t>
  </si>
  <si>
    <t>Missouri</t>
  </si>
  <si>
    <t>New England</t>
  </si>
  <si>
    <t>North Alabama</t>
  </si>
  <si>
    <t>North Carolina</t>
  </si>
  <si>
    <t>North Georgia</t>
  </si>
  <si>
    <t>North Texas</t>
  </si>
  <si>
    <t>Northern Illinois</t>
  </si>
  <si>
    <t>Oklahoma</t>
  </si>
  <si>
    <t>Oregon-Idaho</t>
  </si>
  <si>
    <t>Pacific-Northwest</t>
  </si>
  <si>
    <t>Penninsula Delaware</t>
  </si>
  <si>
    <t>Red Bird Missionary</t>
  </si>
  <si>
    <t>South Carolina</t>
  </si>
  <si>
    <t>South Georgia</t>
  </si>
  <si>
    <t>Texas</t>
  </si>
  <si>
    <t>Upper New York</t>
  </si>
  <si>
    <t>Virginia</t>
  </si>
  <si>
    <t>West Mighigan</t>
  </si>
  <si>
    <t>West Ohio</t>
  </si>
  <si>
    <t>West Virginia</t>
  </si>
  <si>
    <t>Western North Carolina</t>
  </si>
  <si>
    <t>Western Pennslyvania</t>
  </si>
  <si>
    <t>Wisconsin</t>
  </si>
  <si>
    <t>New York</t>
  </si>
  <si>
    <t>Rocky Mountain</t>
  </si>
  <si>
    <t>Southwest Texas</t>
  </si>
  <si>
    <t>Great Plains</t>
  </si>
  <si>
    <t>Dakotas</t>
  </si>
  <si>
    <t>New Mexico</t>
  </si>
  <si>
    <t>Northwest Texas</t>
  </si>
  <si>
    <t>Rio Grande</t>
  </si>
  <si>
    <t>Susquehanna</t>
  </si>
  <si>
    <t>Tennessee</t>
  </si>
  <si>
    <t>Yellowstone</t>
  </si>
  <si>
    <t>Dakotas 2013</t>
  </si>
  <si>
    <t>Greater New Jersey 2013</t>
  </si>
  <si>
    <t>North Texas 2013</t>
  </si>
  <si>
    <t>Northwest Texas 2013</t>
  </si>
  <si>
    <t>Red Bird Missionary 2013</t>
  </si>
  <si>
    <t>Wisconsin 2013</t>
  </si>
  <si>
    <t>Yellowstone 2013</t>
  </si>
  <si>
    <t>Penninsula Delaware 2012</t>
  </si>
  <si>
    <t>Jurisdiction</t>
  </si>
  <si>
    <t>SE</t>
  </si>
  <si>
    <t>W</t>
  </si>
  <si>
    <t>SC</t>
  </si>
  <si>
    <t>NE</t>
  </si>
  <si>
    <t>NC</t>
  </si>
  <si>
    <t>TOTAL</t>
  </si>
  <si>
    <t>Verified Total</t>
  </si>
  <si>
    <t>Projected Total (assuming zero decline)</t>
  </si>
  <si>
    <t>Oklahoma Indian Missionary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</si>
</sst>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0" fontId="1" fillId="0" borderId="0" xfId="0" applyFont="1"/>
    <xf numFmtId="3" fontId="1" fillId="0" borderId="0" xfId="0" applyNumberFormat="1" applyFont="1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22" workbookViewId="0">
      <selection activeCell="A38" sqref="A38"/>
    </sheetView>
  </sheetViews>
  <sheetFormatPr defaultRowHeight="15"/>
  <cols>
    <col min="1" max="2" width="39.7109375" customWidth="1"/>
    <col min="3" max="3" width="21.7109375" customWidth="1"/>
    <col min="5" max="5" width="14.85546875" customWidth="1"/>
    <col min="6" max="6" width="7.85546875" customWidth="1"/>
    <col min="7" max="7" width="20" customWidth="1"/>
  </cols>
  <sheetData>
    <row r="1" spans="1:14">
      <c r="A1" t="s">
        <v>1</v>
      </c>
      <c r="B1" t="s">
        <v>75</v>
      </c>
      <c r="C1" t="s">
        <v>2</v>
      </c>
      <c r="D1" t="s">
        <v>3</v>
      </c>
      <c r="E1" t="s">
        <v>4</v>
      </c>
      <c r="F1" t="s">
        <v>3</v>
      </c>
      <c r="G1" t="s">
        <v>5</v>
      </c>
      <c r="I1" t="s">
        <v>6</v>
      </c>
      <c r="J1" t="s">
        <v>3</v>
      </c>
      <c r="K1" t="s">
        <v>11</v>
      </c>
      <c r="L1" t="s">
        <v>12</v>
      </c>
      <c r="M1" t="s">
        <v>14</v>
      </c>
      <c r="N1" t="s">
        <v>13</v>
      </c>
    </row>
    <row r="2" spans="1:14">
      <c r="D2" s="1"/>
    </row>
    <row r="3" spans="1:14">
      <c r="A3" s="2" t="s">
        <v>0</v>
      </c>
      <c r="B3" s="2" t="s">
        <v>76</v>
      </c>
      <c r="C3" s="3">
        <v>141989</v>
      </c>
      <c r="D3" s="4">
        <v>-0.02</v>
      </c>
      <c r="E3" s="3">
        <v>65110</v>
      </c>
      <c r="F3" s="4">
        <v>-0.01</v>
      </c>
      <c r="G3" s="3">
        <v>2484</v>
      </c>
      <c r="H3" s="5">
        <v>-0.02</v>
      </c>
      <c r="I3" s="3">
        <v>2013</v>
      </c>
      <c r="J3" s="5">
        <v>-1E-3</v>
      </c>
      <c r="K3" s="2">
        <f>C3*D3/(D3-1)</f>
        <v>2784.0980392156866</v>
      </c>
      <c r="L3" s="2">
        <f>E3*F3/(F3-1)</f>
        <v>644.65346534653463</v>
      </c>
      <c r="M3" s="2"/>
      <c r="N3" s="2"/>
    </row>
    <row r="4" spans="1:14">
      <c r="A4" s="2" t="s">
        <v>7</v>
      </c>
      <c r="B4" s="2" t="s">
        <v>77</v>
      </c>
      <c r="C4" s="3">
        <v>3367</v>
      </c>
      <c r="D4" s="4">
        <v>-0.04</v>
      </c>
      <c r="E4" s="3">
        <v>2057</v>
      </c>
      <c r="F4" s="4">
        <v>1E-3</v>
      </c>
      <c r="G4" s="2">
        <v>63</v>
      </c>
      <c r="H4" s="5">
        <v>-0.5</v>
      </c>
      <c r="I4" s="2">
        <v>76</v>
      </c>
      <c r="J4" s="5">
        <v>0.1</v>
      </c>
      <c r="K4" s="2">
        <f>C4*D4/(D4-1)</f>
        <v>129.5</v>
      </c>
      <c r="L4" s="2">
        <f>E4*F4/(F4-1)</f>
        <v>-2.0590590590590589</v>
      </c>
      <c r="M4" s="2"/>
      <c r="N4" s="2"/>
    </row>
    <row r="5" spans="1:14">
      <c r="A5" s="2" t="s">
        <v>8</v>
      </c>
      <c r="B5" s="2" t="s">
        <v>78</v>
      </c>
      <c r="C5" s="2">
        <v>132719</v>
      </c>
      <c r="D5" s="4">
        <f>-K5/(C5+K5)</f>
        <v>-1.5897614616314334E-2</v>
      </c>
      <c r="E5" s="2">
        <v>50452</v>
      </c>
      <c r="F5" s="4">
        <f>-L5/(E5+L5)</f>
        <v>-2.9507944446581773E-2</v>
      </c>
      <c r="G5" s="2">
        <v>1944</v>
      </c>
      <c r="H5" s="2"/>
      <c r="I5" s="2">
        <v>1561</v>
      </c>
      <c r="J5" s="2"/>
      <c r="K5" s="2">
        <v>2144</v>
      </c>
      <c r="L5" s="2">
        <v>1534</v>
      </c>
      <c r="M5" s="2"/>
      <c r="N5" s="2"/>
    </row>
    <row r="6" spans="1:14">
      <c r="A6" s="2" t="s">
        <v>9</v>
      </c>
      <c r="B6" s="2" t="s">
        <v>79</v>
      </c>
      <c r="C6" s="3">
        <v>170887</v>
      </c>
      <c r="D6" s="4">
        <v>-1.7999999999999999E-2</v>
      </c>
      <c r="E6" s="3">
        <v>63040</v>
      </c>
      <c r="F6" s="4">
        <v>-2.4E-2</v>
      </c>
      <c r="G6" s="3">
        <v>3359</v>
      </c>
      <c r="H6" s="4">
        <v>-6.6000000000000003E-2</v>
      </c>
      <c r="I6" s="3">
        <v>2508</v>
      </c>
      <c r="J6" s="4">
        <v>1.6E-2</v>
      </c>
      <c r="K6" s="2">
        <f>C6*D6/(D6-1)</f>
        <v>3021.5776031434184</v>
      </c>
      <c r="L6" s="2">
        <f>E6*F6/(F6-1)</f>
        <v>1477.5</v>
      </c>
      <c r="M6" s="2"/>
      <c r="N6" s="2"/>
    </row>
    <row r="7" spans="1:14">
      <c r="A7" s="2" t="s">
        <v>10</v>
      </c>
      <c r="B7" s="2" t="s">
        <v>77</v>
      </c>
      <c r="C7" s="3">
        <v>74766</v>
      </c>
      <c r="D7" s="4">
        <f>-K7/(C7+K7)</f>
        <v>-1.3979373829557143E-2</v>
      </c>
      <c r="E7" s="3">
        <v>31528</v>
      </c>
      <c r="F7" s="4">
        <f>-L7/(E7+L7)</f>
        <v>-2.8742182927204953E-2</v>
      </c>
      <c r="G7" s="3">
        <v>1387</v>
      </c>
      <c r="H7" s="5">
        <f>-M7/(G7+M7)</f>
        <v>-0.13582554517133957</v>
      </c>
      <c r="I7" s="2">
        <v>816</v>
      </c>
      <c r="J7" s="2">
        <f>-N7/(I7+N7)</f>
        <v>-9.7087378640776691E-3</v>
      </c>
      <c r="K7" s="3">
        <v>1060</v>
      </c>
      <c r="L7" s="2">
        <v>933</v>
      </c>
      <c r="M7" s="2">
        <v>218</v>
      </c>
      <c r="N7" s="2">
        <v>8</v>
      </c>
    </row>
    <row r="8" spans="1:14">
      <c r="A8" s="2" t="s">
        <v>15</v>
      </c>
      <c r="B8" s="2" t="s">
        <v>77</v>
      </c>
      <c r="C8" s="3">
        <v>73668</v>
      </c>
      <c r="D8" s="4">
        <v>-0.03</v>
      </c>
      <c r="E8" s="3">
        <v>46701</v>
      </c>
      <c r="F8" s="4">
        <v>-0.02</v>
      </c>
      <c r="G8" s="2"/>
      <c r="H8" s="2"/>
      <c r="I8" s="3">
        <v>1324</v>
      </c>
      <c r="J8" s="5">
        <v>0</v>
      </c>
      <c r="K8" s="2">
        <f>C8*D8/(D8-1)</f>
        <v>2145.6699029126212</v>
      </c>
      <c r="L8" s="2">
        <f>E8*F8/(F8-1)</f>
        <v>915.7058823529411</v>
      </c>
      <c r="M8" s="2"/>
      <c r="N8" s="2"/>
    </row>
    <row r="9" spans="1:14">
      <c r="A9" s="2" t="s">
        <v>16</v>
      </c>
      <c r="B9" s="2" t="s">
        <v>78</v>
      </c>
      <c r="C9" s="3">
        <v>166162</v>
      </c>
      <c r="D9" s="4">
        <f>-K9/(C9+K9)</f>
        <v>-4.5410975317517373E-3</v>
      </c>
      <c r="E9" s="3">
        <v>47140</v>
      </c>
      <c r="F9" s="4">
        <f>-L9/(E9+L9)</f>
        <v>2.1258503401360546E-3</v>
      </c>
      <c r="G9" s="2"/>
      <c r="H9" s="2"/>
      <c r="I9" s="2"/>
      <c r="J9" s="2"/>
      <c r="K9" s="2">
        <v>758</v>
      </c>
      <c r="L9" s="2">
        <v>-100</v>
      </c>
      <c r="M9" s="2"/>
      <c r="N9" s="2"/>
    </row>
    <row r="10" spans="1:14">
      <c r="A10" s="2" t="s">
        <v>60</v>
      </c>
      <c r="B10" s="2" t="s">
        <v>80</v>
      </c>
      <c r="C10" s="3"/>
      <c r="D10" s="4"/>
      <c r="E10" s="3"/>
      <c r="F10" s="4"/>
      <c r="G10" s="2"/>
      <c r="H10" s="2"/>
      <c r="I10" s="2"/>
      <c r="J10" s="2"/>
      <c r="K10" s="2"/>
      <c r="L10" s="2"/>
      <c r="M10" s="2"/>
      <c r="N10" s="2"/>
    </row>
    <row r="11" spans="1:14">
      <c r="A11" s="2" t="s">
        <v>17</v>
      </c>
      <c r="B11" s="2" t="s">
        <v>77</v>
      </c>
      <c r="C11" s="3">
        <v>34851</v>
      </c>
      <c r="D11" s="4">
        <f>-K11/(C11+K11)</f>
        <v>-2.9274135145674337E-2</v>
      </c>
      <c r="E11" s="3">
        <v>23996</v>
      </c>
      <c r="F11" s="4">
        <f>-L11/(E11+L11)</f>
        <v>-3.6111669009841335E-2</v>
      </c>
      <c r="G11" s="2"/>
      <c r="H11" s="2"/>
      <c r="I11" s="2"/>
      <c r="J11" s="2"/>
      <c r="K11" s="3">
        <v>1051</v>
      </c>
      <c r="L11" s="2">
        <v>899</v>
      </c>
      <c r="M11" s="2"/>
      <c r="N11" s="2"/>
    </row>
    <row r="12" spans="1:14">
      <c r="A12" s="2" t="s">
        <v>18</v>
      </c>
      <c r="B12" s="2" t="s">
        <v>80</v>
      </c>
      <c r="C12" s="3">
        <v>86691</v>
      </c>
      <c r="D12" s="4">
        <f>-K12/(C12+K12)</f>
        <v>-3.3113986169975462E-2</v>
      </c>
      <c r="E12" s="3">
        <v>39912</v>
      </c>
      <c r="F12" s="4">
        <f>-L12/(E12+L12)</f>
        <v>-4.1199221659019389E-2</v>
      </c>
      <c r="G12" s="3">
        <v>1883</v>
      </c>
      <c r="H12" s="2"/>
      <c r="I12" s="3">
        <v>1212</v>
      </c>
      <c r="J12" s="2"/>
      <c r="K12" s="3">
        <v>2969</v>
      </c>
      <c r="L12" s="3">
        <v>1715</v>
      </c>
      <c r="M12" s="2">
        <v>210</v>
      </c>
      <c r="N12" s="3">
        <v>274</v>
      </c>
    </row>
    <row r="13" spans="1:14">
      <c r="A13" s="2" t="s">
        <v>19</v>
      </c>
      <c r="B13" s="2" t="s">
        <v>80</v>
      </c>
      <c r="C13" s="3">
        <v>154725</v>
      </c>
      <c r="D13" s="4">
        <f>-K13/(C13+K13)</f>
        <v>-2.2274881516587679E-2</v>
      </c>
      <c r="E13" s="3">
        <v>59950</v>
      </c>
      <c r="F13" s="4">
        <f>-L13/(E13+L13)</f>
        <v>-2.1959018533020101E-2</v>
      </c>
      <c r="G13" s="3">
        <v>2219</v>
      </c>
      <c r="H13" s="2"/>
      <c r="I13" s="3">
        <v>1793</v>
      </c>
      <c r="J13" s="2"/>
      <c r="K13" s="3">
        <v>3525</v>
      </c>
      <c r="L13" s="3">
        <v>1346</v>
      </c>
      <c r="M13" s="3">
        <v>243</v>
      </c>
      <c r="N13" s="3">
        <v>93</v>
      </c>
    </row>
    <row r="14" spans="1:14">
      <c r="A14" s="2" t="s">
        <v>20</v>
      </c>
      <c r="B14" s="2" t="s">
        <v>79</v>
      </c>
      <c r="C14" s="3">
        <v>108574</v>
      </c>
      <c r="D14" s="4">
        <f>-K14/(C14+K14)</f>
        <v>-2.1397411399935104E-2</v>
      </c>
      <c r="E14" s="3">
        <v>40500</v>
      </c>
      <c r="F14" s="4">
        <f>-L14/(E14+L14)</f>
        <v>-3.0613466095406782E-2</v>
      </c>
      <c r="G14" s="2">
        <v>0</v>
      </c>
      <c r="H14" s="2"/>
      <c r="I14" s="2"/>
      <c r="J14" s="2"/>
      <c r="K14" s="3">
        <v>2374</v>
      </c>
      <c r="L14" s="3">
        <v>1279</v>
      </c>
      <c r="M14" s="2"/>
      <c r="N14" s="2"/>
    </row>
    <row r="15" spans="1:14">
      <c r="A15" s="2" t="s">
        <v>21</v>
      </c>
      <c r="B15" s="2" t="s">
        <v>76</v>
      </c>
      <c r="C15" s="3">
        <v>262000</v>
      </c>
      <c r="D15" s="4">
        <f>-K15/(C15+K15)</f>
        <v>-2.6022304832713755E-2</v>
      </c>
      <c r="E15" s="3">
        <v>135400</v>
      </c>
      <c r="F15" s="4">
        <f>-L15/(E15+L15)</f>
        <v>-1.741654571843251E-2</v>
      </c>
      <c r="G15" s="2"/>
      <c r="H15" s="2"/>
      <c r="I15" s="2"/>
      <c r="J15" s="2"/>
      <c r="K15" s="3">
        <v>7000</v>
      </c>
      <c r="L15" s="3">
        <v>2400</v>
      </c>
      <c r="M15" s="2"/>
      <c r="N15" s="2"/>
    </row>
    <row r="16" spans="1:14">
      <c r="A16" s="2" t="s">
        <v>59</v>
      </c>
      <c r="B16" s="2" t="s">
        <v>78</v>
      </c>
      <c r="C16" s="3">
        <v>220741</v>
      </c>
      <c r="D16" s="4">
        <v>-1.09E-2</v>
      </c>
      <c r="E16" s="3">
        <v>89901</v>
      </c>
      <c r="F16" s="4">
        <v>-1.43E-2</v>
      </c>
      <c r="G16" s="2">
        <v>4393</v>
      </c>
      <c r="H16" s="4">
        <v>-7.6100000000000001E-2</v>
      </c>
      <c r="I16" s="2"/>
      <c r="J16" s="2"/>
      <c r="K16" s="2">
        <f>C16*D16/(D16-1)</f>
        <v>2380.1334454446537</v>
      </c>
      <c r="L16" s="2">
        <f>E16*F16/(F16-1)</f>
        <v>1267.4596273291925</v>
      </c>
      <c r="M16" s="2"/>
      <c r="N16" s="2"/>
    </row>
    <row r="17" spans="1:14">
      <c r="A17" s="2" t="s">
        <v>22</v>
      </c>
      <c r="B17" s="2" t="s">
        <v>79</v>
      </c>
      <c r="C17" s="2"/>
      <c r="D17" s="4"/>
      <c r="E17" s="2"/>
      <c r="F17" s="4"/>
      <c r="G17" s="2"/>
      <c r="H17" s="2"/>
      <c r="I17" s="2"/>
      <c r="J17" s="2"/>
      <c r="K17" s="2"/>
      <c r="L17" s="2"/>
      <c r="M17" s="2"/>
      <c r="N17" s="2"/>
    </row>
    <row r="18" spans="1:14">
      <c r="A18" s="2" t="s">
        <v>23</v>
      </c>
      <c r="B18" s="2" t="s">
        <v>76</v>
      </c>
      <c r="C18" s="3">
        <v>164481</v>
      </c>
      <c r="D18" s="4">
        <f>-K18/(C18+K18)</f>
        <v>-6.5052730765049107E-3</v>
      </c>
      <c r="E18" s="3">
        <v>66447</v>
      </c>
      <c r="F18" s="4">
        <f>-L18/(E18+L18)</f>
        <v>-3.1314235731467306E-2</v>
      </c>
      <c r="G18" s="3">
        <v>2019</v>
      </c>
      <c r="H18" s="2"/>
      <c r="I18" s="3">
        <v>1616</v>
      </c>
      <c r="J18" s="2"/>
      <c r="K18" s="3">
        <v>1077</v>
      </c>
      <c r="L18" s="3">
        <v>2148</v>
      </c>
      <c r="M18" s="2">
        <v>160</v>
      </c>
      <c r="N18" s="3">
        <v>228</v>
      </c>
    </row>
    <row r="19" spans="1:14">
      <c r="A19" s="2" t="s">
        <v>24</v>
      </c>
      <c r="B19" s="2" t="s">
        <v>80</v>
      </c>
      <c r="C19" s="3">
        <v>132023</v>
      </c>
      <c r="D19" s="4">
        <v>-1.29E-2</v>
      </c>
      <c r="E19" s="3">
        <v>61007</v>
      </c>
      <c r="F19" s="4">
        <v>-4.2500000000000003E-2</v>
      </c>
      <c r="G19" s="2"/>
      <c r="H19" s="2"/>
      <c r="I19" s="2"/>
      <c r="J19" s="2"/>
      <c r="K19" s="2">
        <f>C19*D19/(D19-1)</f>
        <v>1681.4065554348902</v>
      </c>
      <c r="L19" s="2">
        <f>E19*F19/(F19-1)</f>
        <v>2487.0959232613909</v>
      </c>
      <c r="M19" s="2"/>
      <c r="N19" s="2"/>
    </row>
    <row r="20" spans="1:14">
      <c r="A20" s="2" t="s">
        <v>25</v>
      </c>
      <c r="B20" s="2" t="s">
        <v>80</v>
      </c>
      <c r="C20" s="3">
        <v>194967</v>
      </c>
      <c r="D20" s="4">
        <f>-K20/(C20+K20)</f>
        <v>-8.1245802893714011E-3</v>
      </c>
      <c r="E20" s="3">
        <v>107231</v>
      </c>
      <c r="F20" s="4">
        <f>-L20/(E20+L20)</f>
        <v>-3.7008764997485455E-2</v>
      </c>
      <c r="G20" s="3">
        <v>3702</v>
      </c>
      <c r="H20" s="2"/>
      <c r="I20" s="3">
        <v>3286</v>
      </c>
      <c r="J20" s="2"/>
      <c r="K20" s="3">
        <v>1597</v>
      </c>
      <c r="L20" s="3">
        <v>4121</v>
      </c>
      <c r="M20" s="2">
        <v>535</v>
      </c>
      <c r="N20" s="3">
        <v>226</v>
      </c>
    </row>
    <row r="21" spans="1:14">
      <c r="A21" s="2" t="s">
        <v>26</v>
      </c>
      <c r="B21" s="2" t="s">
        <v>80</v>
      </c>
      <c r="C21" s="3">
        <v>168720</v>
      </c>
      <c r="D21" s="4">
        <f>-K21/(C21+K21)</f>
        <v>-1.6771757246587957E-2</v>
      </c>
      <c r="E21" s="3">
        <v>53449</v>
      </c>
      <c r="F21" s="4">
        <f>-L21/(E21+L21)</f>
        <v>-2.2334004024144868E-2</v>
      </c>
      <c r="G21" s="3">
        <v>2239</v>
      </c>
      <c r="H21" s="5">
        <v>-0.09</v>
      </c>
      <c r="I21" s="3">
        <v>2053</v>
      </c>
      <c r="J21" s="4">
        <v>-4.4999999999999998E-2</v>
      </c>
      <c r="K21" s="3">
        <v>2878</v>
      </c>
      <c r="L21" s="3">
        <v>1221</v>
      </c>
      <c r="M21" s="2"/>
      <c r="N21" s="2"/>
    </row>
    <row r="22" spans="1:14">
      <c r="A22" s="2" t="s">
        <v>27</v>
      </c>
      <c r="B22" s="2" t="s">
        <v>76</v>
      </c>
      <c r="C22" s="3">
        <v>152152</v>
      </c>
      <c r="D22" s="4">
        <f>-K22/(C22+K22)</f>
        <v>-4.7298717679209585E-4</v>
      </c>
      <c r="E22" s="3">
        <v>54690</v>
      </c>
      <c r="F22" s="4">
        <f>-L22/(E22+L22)</f>
        <v>-2.8855544703897718E-2</v>
      </c>
      <c r="G22" s="2"/>
      <c r="H22" s="2"/>
      <c r="I22" s="2"/>
      <c r="J22" s="2"/>
      <c r="K22" s="3">
        <v>72</v>
      </c>
      <c r="L22" s="3">
        <v>1625</v>
      </c>
      <c r="M22" s="2"/>
      <c r="N22" s="2"/>
    </row>
    <row r="23" spans="1:14">
      <c r="A23" s="2" t="s">
        <v>28</v>
      </c>
      <c r="B23" s="2" t="s">
        <v>78</v>
      </c>
      <c r="C23" s="3">
        <v>120110</v>
      </c>
      <c r="D23" s="4">
        <v>-7.0000000000000001E-3</v>
      </c>
      <c r="E23" s="3">
        <v>40755</v>
      </c>
      <c r="F23" s="4">
        <v>-0.01</v>
      </c>
      <c r="G23" s="2"/>
      <c r="H23" s="2"/>
      <c r="I23" s="2"/>
      <c r="J23" s="2"/>
      <c r="K23" s="2">
        <f>C23*D23/(D23-1)</f>
        <v>834.92552135054621</v>
      </c>
      <c r="L23" s="2">
        <f>E23*F23/(F23-1)</f>
        <v>403.51485148514854</v>
      </c>
      <c r="M23" s="2"/>
      <c r="N23" s="2"/>
    </row>
    <row r="24" spans="1:14">
      <c r="A24" s="2" t="s">
        <v>29</v>
      </c>
      <c r="B24" s="2" t="s">
        <v>76</v>
      </c>
      <c r="C24" s="3">
        <v>81344</v>
      </c>
      <c r="D24" s="4">
        <v>-0.01</v>
      </c>
      <c r="E24" s="3">
        <v>29083</v>
      </c>
      <c r="F24" s="4">
        <v>-0.03</v>
      </c>
      <c r="G24" s="2"/>
      <c r="H24" s="2"/>
      <c r="I24" s="2"/>
      <c r="J24" s="2"/>
      <c r="K24" s="2">
        <f>C24*D24/(D24-1)</f>
        <v>805.38613861386148</v>
      </c>
      <c r="L24" s="2">
        <f>E24*F24/(F24-1)</f>
        <v>847.07766990291259</v>
      </c>
      <c r="M24" s="2"/>
      <c r="N24" s="2"/>
    </row>
    <row r="25" spans="1:14">
      <c r="A25" s="2" t="s">
        <v>30</v>
      </c>
      <c r="B25" s="2" t="s">
        <v>80</v>
      </c>
      <c r="C25" s="3">
        <v>66342</v>
      </c>
      <c r="D25" s="4">
        <v>-0.02</v>
      </c>
      <c r="E25" s="3">
        <v>30960</v>
      </c>
      <c r="F25" s="4">
        <v>-0.04</v>
      </c>
      <c r="G25" s="3">
        <v>1021</v>
      </c>
      <c r="H25" s="5">
        <v>-0.01</v>
      </c>
      <c r="I25" s="3">
        <v>1381</v>
      </c>
      <c r="J25" s="5">
        <v>-0.01</v>
      </c>
      <c r="K25" s="2">
        <f>C25*D25/(D25-1)</f>
        <v>1300.8235294117646</v>
      </c>
      <c r="L25" s="2">
        <f>E25*F25/(F25-1)</f>
        <v>1190.7692307692307</v>
      </c>
      <c r="M25" s="2"/>
      <c r="N25" s="2"/>
    </row>
    <row r="26" spans="1:14">
      <c r="A26" s="2" t="s">
        <v>31</v>
      </c>
      <c r="B26" s="2" t="s">
        <v>76</v>
      </c>
      <c r="C26" s="3">
        <v>178448</v>
      </c>
      <c r="D26" s="4">
        <f t="shared" ref="D26:D33" si="0">-K26/(C26+K26)</f>
        <v>-6.5082926449055488E-3</v>
      </c>
      <c r="E26" s="3">
        <v>68706</v>
      </c>
      <c r="F26" s="4">
        <f t="shared" ref="F26:F35" si="1">-L26/(E26+L26)</f>
        <v>-1.5024228001261576E-2</v>
      </c>
      <c r="G26" s="3">
        <v>1874</v>
      </c>
      <c r="H26" s="2"/>
      <c r="I26" s="3">
        <v>1830</v>
      </c>
      <c r="J26" s="2"/>
      <c r="K26" s="3">
        <v>1169</v>
      </c>
      <c r="L26" s="3">
        <v>1048</v>
      </c>
      <c r="M26" s="2">
        <v>166</v>
      </c>
      <c r="N26" s="2" t="s">
        <v>32</v>
      </c>
    </row>
    <row r="27" spans="1:14">
      <c r="A27" s="2" t="s">
        <v>33</v>
      </c>
      <c r="B27" s="2" t="s">
        <v>78</v>
      </c>
      <c r="C27" s="3">
        <v>162807</v>
      </c>
      <c r="D27" s="4">
        <f t="shared" si="0"/>
        <v>-2.2858193406054663E-3</v>
      </c>
      <c r="E27" s="3">
        <v>79430</v>
      </c>
      <c r="F27" s="4">
        <f t="shared" si="1"/>
        <v>-1.871641237877571E-2</v>
      </c>
      <c r="G27" s="3">
        <v>3587</v>
      </c>
      <c r="H27" s="2"/>
      <c r="I27" s="3">
        <v>2788</v>
      </c>
      <c r="J27" s="2"/>
      <c r="K27" s="2">
        <v>373</v>
      </c>
      <c r="L27" s="3">
        <v>1515</v>
      </c>
      <c r="M27" s="2">
        <v>146</v>
      </c>
      <c r="N27" s="2">
        <v>-92</v>
      </c>
    </row>
    <row r="28" spans="1:14">
      <c r="A28" s="2" t="s">
        <v>34</v>
      </c>
      <c r="B28" s="2" t="s">
        <v>79</v>
      </c>
      <c r="C28" s="3">
        <v>89459</v>
      </c>
      <c r="D28" s="4">
        <f t="shared" si="0"/>
        <v>-2.1557475664442743E-2</v>
      </c>
      <c r="E28" s="3">
        <v>30328</v>
      </c>
      <c r="F28" s="4">
        <f t="shared" si="1"/>
        <v>-4.1345302819572639E-2</v>
      </c>
      <c r="G28" s="3">
        <v>1429</v>
      </c>
      <c r="H28" s="2"/>
      <c r="I28" s="3">
        <v>1067</v>
      </c>
      <c r="J28" s="2"/>
      <c r="K28" s="3">
        <v>1971</v>
      </c>
      <c r="L28" s="3">
        <v>1308</v>
      </c>
      <c r="M28" s="2">
        <v>102</v>
      </c>
      <c r="N28" s="3">
        <v>-85</v>
      </c>
    </row>
    <row r="29" spans="1:14">
      <c r="A29" s="2" t="s">
        <v>61</v>
      </c>
      <c r="B29" s="2" t="s">
        <v>78</v>
      </c>
      <c r="C29" s="3">
        <v>34727</v>
      </c>
      <c r="D29" s="4">
        <f t="shared" si="0"/>
        <v>-2.6436781609195402E-2</v>
      </c>
      <c r="E29" s="3">
        <v>13628</v>
      </c>
      <c r="F29" s="4">
        <f t="shared" si="1"/>
        <v>-3.5254141299730993E-2</v>
      </c>
      <c r="G29" s="3"/>
      <c r="H29" s="2"/>
      <c r="I29" s="3">
        <v>384</v>
      </c>
      <c r="J29" s="2"/>
      <c r="K29" s="3">
        <v>943</v>
      </c>
      <c r="L29" s="3">
        <v>498</v>
      </c>
      <c r="M29" s="2"/>
      <c r="N29" s="3"/>
    </row>
    <row r="30" spans="1:14">
      <c r="A30" s="2" t="s">
        <v>56</v>
      </c>
      <c r="B30" s="2" t="s">
        <v>79</v>
      </c>
      <c r="C30" s="3">
        <v>107571</v>
      </c>
      <c r="D30" s="4">
        <f t="shared" si="0"/>
        <v>-2.411343657295267E-2</v>
      </c>
      <c r="E30" s="3">
        <v>32296</v>
      </c>
      <c r="F30" s="4">
        <f t="shared" si="1"/>
        <v>-4.4412225937213362E-2</v>
      </c>
      <c r="G30" s="3"/>
      <c r="H30" s="2"/>
      <c r="I30" s="3"/>
      <c r="J30" s="2"/>
      <c r="K30" s="3">
        <v>2658</v>
      </c>
      <c r="L30" s="3">
        <v>1501</v>
      </c>
      <c r="M30" s="2"/>
      <c r="N30" s="3"/>
    </row>
    <row r="31" spans="1:14">
      <c r="A31" s="2" t="s">
        <v>35</v>
      </c>
      <c r="B31" s="2" t="s">
        <v>76</v>
      </c>
      <c r="C31" s="3">
        <v>134008</v>
      </c>
      <c r="D31" s="4">
        <f t="shared" si="0"/>
        <v>-1.0835867607546724E-2</v>
      </c>
      <c r="E31" s="3">
        <v>66136</v>
      </c>
      <c r="F31" s="4">
        <f t="shared" si="1"/>
        <v>-2.9296072330182586E-2</v>
      </c>
      <c r="G31" s="3">
        <v>2056</v>
      </c>
      <c r="H31" s="2"/>
      <c r="I31" s="3">
        <v>1936</v>
      </c>
      <c r="J31" s="2"/>
      <c r="K31" s="3">
        <v>1468</v>
      </c>
      <c r="L31" s="3">
        <v>1996</v>
      </c>
      <c r="M31" s="2">
        <v>262</v>
      </c>
      <c r="N31" s="3">
        <v>192</v>
      </c>
    </row>
    <row r="32" spans="1:14">
      <c r="A32" s="2" t="s">
        <v>36</v>
      </c>
      <c r="B32" s="2" t="s">
        <v>76</v>
      </c>
      <c r="C32" s="3">
        <v>229335</v>
      </c>
      <c r="D32" s="4">
        <f t="shared" si="0"/>
        <v>1.1830754723570706E-3</v>
      </c>
      <c r="E32" s="3">
        <v>78681</v>
      </c>
      <c r="F32" s="4">
        <f t="shared" si="1"/>
        <v>-1.3317783379105375E-2</v>
      </c>
      <c r="G32" s="3">
        <v>2703</v>
      </c>
      <c r="H32" s="2"/>
      <c r="I32" s="3">
        <v>2321</v>
      </c>
      <c r="J32" s="2"/>
      <c r="K32" s="3">
        <v>-271</v>
      </c>
      <c r="L32" s="2">
        <v>1062</v>
      </c>
      <c r="M32" s="2">
        <v>-5</v>
      </c>
      <c r="N32" s="2">
        <v>-834</v>
      </c>
    </row>
    <row r="33" spans="1:14">
      <c r="A33" s="2" t="s">
        <v>37</v>
      </c>
      <c r="B33" s="2" t="s">
        <v>76</v>
      </c>
      <c r="C33" s="3">
        <v>363383</v>
      </c>
      <c r="D33" s="4">
        <f t="shared" si="0"/>
        <v>-1.5963117231374531E-3</v>
      </c>
      <c r="E33" s="3">
        <v>124070</v>
      </c>
      <c r="F33" s="4">
        <f t="shared" si="1"/>
        <v>-1.8285976531282392E-2</v>
      </c>
      <c r="G33" s="3">
        <v>5602</v>
      </c>
      <c r="H33" s="2"/>
      <c r="I33" s="3">
        <v>2746</v>
      </c>
      <c r="J33" s="2"/>
      <c r="K33" s="3">
        <v>581</v>
      </c>
      <c r="L33" s="3">
        <v>2311</v>
      </c>
      <c r="M33" s="2">
        <v>745</v>
      </c>
      <c r="N33" s="2"/>
    </row>
    <row r="34" spans="1:14">
      <c r="A34" s="2" t="s">
        <v>38</v>
      </c>
      <c r="B34" s="2" t="s">
        <v>78</v>
      </c>
      <c r="C34" s="2"/>
      <c r="D34" s="4"/>
      <c r="E34" s="3">
        <v>57896</v>
      </c>
      <c r="F34" s="4">
        <f t="shared" si="1"/>
        <v>-3.5195307292361019E-2</v>
      </c>
      <c r="G34" s="2"/>
      <c r="H34" s="2"/>
      <c r="I34" s="2"/>
      <c r="J34" s="2"/>
      <c r="K34" s="2"/>
      <c r="L34" s="3">
        <v>2112</v>
      </c>
      <c r="M34" s="2"/>
      <c r="N34" s="2"/>
    </row>
    <row r="35" spans="1:14">
      <c r="A35" s="2" t="s">
        <v>39</v>
      </c>
      <c r="B35" s="2" t="s">
        <v>80</v>
      </c>
      <c r="C35" s="3">
        <v>93961</v>
      </c>
      <c r="D35" s="4">
        <f>-K35/(C35+K35)</f>
        <v>-2.4947980805979024E-3</v>
      </c>
      <c r="E35" s="3">
        <v>33970</v>
      </c>
      <c r="F35" s="4">
        <f t="shared" si="1"/>
        <v>-5.455051489006401E-2</v>
      </c>
      <c r="G35" s="3">
        <v>1797</v>
      </c>
      <c r="H35" s="2"/>
      <c r="I35" s="3">
        <v>1220</v>
      </c>
      <c r="J35" s="2"/>
      <c r="K35" s="3">
        <v>235</v>
      </c>
      <c r="L35" s="3">
        <v>1960</v>
      </c>
      <c r="M35" s="2">
        <v>-51</v>
      </c>
      <c r="N35" s="3">
        <v>-15</v>
      </c>
    </row>
    <row r="36" spans="1:14">
      <c r="A36" s="2" t="s">
        <v>62</v>
      </c>
      <c r="B36" s="2" t="s">
        <v>78</v>
      </c>
      <c r="C36" s="2"/>
      <c r="D36" s="4"/>
      <c r="E36" s="3"/>
      <c r="F36" s="4"/>
      <c r="G36" s="2"/>
      <c r="H36" s="2"/>
      <c r="I36" s="2"/>
      <c r="J36" s="2"/>
      <c r="K36" s="2"/>
      <c r="L36" s="2"/>
      <c r="M36" s="2"/>
      <c r="N36" s="2"/>
    </row>
    <row r="37" spans="1:14">
      <c r="A37" s="2" t="s">
        <v>40</v>
      </c>
      <c r="B37" s="2" t="s">
        <v>78</v>
      </c>
      <c r="C37" s="3">
        <v>233350</v>
      </c>
      <c r="D37" s="4">
        <f>-K37/(C37+K37)</f>
        <v>-7.0804292510233437E-3</v>
      </c>
      <c r="E37" s="3">
        <v>52180</v>
      </c>
      <c r="F37" s="4">
        <f>-L37/(E37+L37)</f>
        <v>-3.9767394784784971E-2</v>
      </c>
      <c r="G37" s="3">
        <v>2064</v>
      </c>
      <c r="H37" s="2"/>
      <c r="I37" s="2"/>
      <c r="J37" s="2"/>
      <c r="K37" s="3">
        <v>1664</v>
      </c>
      <c r="L37" s="3">
        <v>2161</v>
      </c>
      <c r="M37" s="2">
        <v>111</v>
      </c>
      <c r="N37" s="2"/>
    </row>
    <row r="38" spans="1:14">
      <c r="A38" s="2" t="s">
        <v>84</v>
      </c>
      <c r="B38" s="2" t="s">
        <v>78</v>
      </c>
      <c r="C38" s="3">
        <v>6094</v>
      </c>
      <c r="D38" s="4">
        <f>-K38/(C38+K38)</f>
        <v>-8.9445438282647581E-3</v>
      </c>
      <c r="E38" s="3">
        <v>2066</v>
      </c>
      <c r="F38" s="4">
        <f>-L38/(E38+L38)</f>
        <v>2.6838966202783299E-2</v>
      </c>
      <c r="G38" s="3">
        <v>81</v>
      </c>
      <c r="H38" s="2"/>
      <c r="I38" s="2">
        <v>505</v>
      </c>
      <c r="J38" s="2"/>
      <c r="K38" s="3">
        <v>55</v>
      </c>
      <c r="L38" s="3">
        <v>-54</v>
      </c>
      <c r="M38" s="2">
        <v>-9</v>
      </c>
      <c r="N38" s="2">
        <v>-319</v>
      </c>
    </row>
    <row r="39" spans="1:14">
      <c r="A39" s="2" t="s">
        <v>41</v>
      </c>
      <c r="B39" s="2" t="s">
        <v>77</v>
      </c>
      <c r="C39" s="3">
        <v>26997</v>
      </c>
      <c r="D39" s="4">
        <f>-K39/(C39+K39)</f>
        <v>-3.0419479959775893E-2</v>
      </c>
      <c r="E39" s="3">
        <v>13201</v>
      </c>
      <c r="F39" s="4">
        <f>-L39/(E39+L39)</f>
        <v>-3.3601756954612004E-2</v>
      </c>
      <c r="G39" s="3">
        <v>534</v>
      </c>
      <c r="H39" s="2"/>
      <c r="I39" s="2">
        <v>347</v>
      </c>
      <c r="J39" s="2"/>
      <c r="K39" s="3">
        <v>847</v>
      </c>
      <c r="L39" s="3">
        <v>459</v>
      </c>
      <c r="M39" s="2">
        <v>5</v>
      </c>
      <c r="N39" s="2">
        <v>32</v>
      </c>
    </row>
    <row r="40" spans="1:14">
      <c r="A40" s="2" t="s">
        <v>42</v>
      </c>
      <c r="B40" s="2" t="s">
        <v>77</v>
      </c>
      <c r="C40" s="3">
        <v>46209</v>
      </c>
      <c r="D40" s="4">
        <f>-K40/(C40+K40)</f>
        <v>-5.0643053786415745E-2</v>
      </c>
      <c r="E40" s="3">
        <v>18505</v>
      </c>
      <c r="F40" s="4">
        <f>-L40/(E40+L40)</f>
        <v>-8.2457358191193972E-2</v>
      </c>
      <c r="G40" s="3">
        <v>715</v>
      </c>
      <c r="H40" s="2"/>
      <c r="I40" s="2">
        <v>502</v>
      </c>
      <c r="J40" s="2"/>
      <c r="K40" s="3">
        <v>2465</v>
      </c>
      <c r="L40" s="3">
        <v>1663</v>
      </c>
      <c r="M40" s="2">
        <v>77</v>
      </c>
      <c r="N40" s="2">
        <v>-31</v>
      </c>
    </row>
    <row r="41" spans="1:14">
      <c r="A41" s="2" t="s">
        <v>43</v>
      </c>
      <c r="B41" s="2" t="s">
        <v>79</v>
      </c>
      <c r="C41" s="2"/>
      <c r="D41" s="4"/>
      <c r="E41" s="2"/>
      <c r="F41" s="4"/>
      <c r="G41" s="2"/>
      <c r="H41" s="2"/>
      <c r="I41" s="2"/>
      <c r="J41" s="2"/>
      <c r="K41" s="2"/>
      <c r="L41" s="2"/>
      <c r="M41" s="2"/>
      <c r="N41" s="2"/>
    </row>
    <row r="42" spans="1:14">
      <c r="A42" s="2" t="s">
        <v>44</v>
      </c>
      <c r="B42" s="2" t="s">
        <v>76</v>
      </c>
      <c r="C42" s="2"/>
      <c r="D42" s="4"/>
      <c r="E42" s="2"/>
      <c r="F42" s="4"/>
      <c r="G42" s="2"/>
      <c r="H42" s="2"/>
      <c r="I42" s="2"/>
      <c r="J42" s="2"/>
      <c r="K42" s="2"/>
      <c r="L42" s="2"/>
      <c r="M42" s="2"/>
      <c r="N42" s="2"/>
    </row>
    <row r="43" spans="1:14">
      <c r="A43" s="2" t="s">
        <v>63</v>
      </c>
      <c r="B43" s="2" t="s">
        <v>78</v>
      </c>
      <c r="C43" s="2">
        <v>11904</v>
      </c>
      <c r="D43" s="4">
        <f t="shared" ref="D43:D50" si="2">-K43/(C43+K43)</f>
        <v>-9.0395048521433485E-2</v>
      </c>
      <c r="E43" s="3">
        <v>3746</v>
      </c>
      <c r="F43" s="4">
        <f t="shared" ref="F43:F50" si="3">-L43/(E43+L43)</f>
        <v>-0.10617990932951563</v>
      </c>
      <c r="G43" s="2">
        <v>129</v>
      </c>
      <c r="H43" s="2"/>
      <c r="I43" s="2"/>
      <c r="J43" s="2"/>
      <c r="K43" s="2">
        <v>1183</v>
      </c>
      <c r="L43" s="3">
        <v>445</v>
      </c>
      <c r="M43" s="2">
        <v>57</v>
      </c>
      <c r="N43" s="2"/>
    </row>
    <row r="44" spans="1:14">
      <c r="A44" s="2" t="s">
        <v>57</v>
      </c>
      <c r="B44" s="2" t="s">
        <v>77</v>
      </c>
      <c r="C44" s="3">
        <v>61095</v>
      </c>
      <c r="D44" s="4">
        <f t="shared" si="2"/>
        <v>-3.4956087698237187E-2</v>
      </c>
      <c r="E44" s="3">
        <v>29399</v>
      </c>
      <c r="F44" s="4">
        <f t="shared" si="3"/>
        <v>-2.781084656084656E-2</v>
      </c>
      <c r="G44" s="3">
        <v>1451</v>
      </c>
      <c r="H44" s="2"/>
      <c r="I44" s="2">
        <v>945</v>
      </c>
      <c r="J44" s="2"/>
      <c r="K44" s="3">
        <v>2213</v>
      </c>
      <c r="L44" s="3">
        <v>841</v>
      </c>
      <c r="M44" s="2">
        <v>204</v>
      </c>
      <c r="N44" s="2"/>
    </row>
    <row r="45" spans="1:14">
      <c r="A45" s="2" t="s">
        <v>45</v>
      </c>
      <c r="B45" s="2" t="s">
        <v>76</v>
      </c>
      <c r="C45" s="3">
        <v>234004</v>
      </c>
      <c r="D45" s="4">
        <f t="shared" si="2"/>
        <v>-6.4368206521739132E-3</v>
      </c>
      <c r="E45" s="3">
        <v>87443</v>
      </c>
      <c r="F45" s="4">
        <f t="shared" si="3"/>
        <v>-3.6865293534530233E-2</v>
      </c>
      <c r="G45" s="3">
        <v>3229</v>
      </c>
      <c r="H45" s="2"/>
      <c r="I45" s="2"/>
      <c r="J45" s="2"/>
      <c r="K45" s="3">
        <v>1516</v>
      </c>
      <c r="L45" s="3">
        <v>3347</v>
      </c>
      <c r="M45" s="2">
        <v>290</v>
      </c>
      <c r="N45" s="2"/>
    </row>
    <row r="46" spans="1:14">
      <c r="A46" s="2" t="s">
        <v>46</v>
      </c>
      <c r="B46" s="2" t="s">
        <v>76</v>
      </c>
      <c r="C46" s="3">
        <v>121990</v>
      </c>
      <c r="D46" s="4">
        <f t="shared" si="2"/>
        <v>-2.3079633544749824E-2</v>
      </c>
      <c r="E46" s="3">
        <v>49385</v>
      </c>
      <c r="F46" s="4">
        <f t="shared" si="3"/>
        <v>-1.1766353831068777E-2</v>
      </c>
      <c r="G46" s="2"/>
      <c r="H46" s="2"/>
      <c r="I46" s="2"/>
      <c r="J46" s="2"/>
      <c r="K46" s="3">
        <v>2882</v>
      </c>
      <c r="L46" s="3">
        <v>588</v>
      </c>
      <c r="M46" s="2"/>
      <c r="N46" s="2"/>
    </row>
    <row r="47" spans="1:14">
      <c r="A47" s="2" t="s">
        <v>58</v>
      </c>
      <c r="B47" s="2" t="s">
        <v>78</v>
      </c>
      <c r="C47" s="3">
        <v>114990</v>
      </c>
      <c r="D47" s="4">
        <f t="shared" si="2"/>
        <v>-1.7557349737280532E-2</v>
      </c>
      <c r="E47" s="3">
        <v>44865</v>
      </c>
      <c r="F47" s="4">
        <f t="shared" si="3"/>
        <v>-2.4525471267366775E-2</v>
      </c>
      <c r="G47" s="3">
        <v>2208</v>
      </c>
      <c r="H47" s="2"/>
      <c r="I47" s="3">
        <v>1502</v>
      </c>
      <c r="J47" s="2"/>
      <c r="K47" s="3">
        <v>2055</v>
      </c>
      <c r="L47" s="3">
        <v>1128</v>
      </c>
      <c r="M47" s="3">
        <v>208</v>
      </c>
      <c r="N47" s="2"/>
    </row>
    <row r="48" spans="1:14">
      <c r="A48" s="2" t="s">
        <v>64</v>
      </c>
      <c r="B48" s="2" t="s">
        <v>79</v>
      </c>
      <c r="C48" s="3">
        <v>152413</v>
      </c>
      <c r="D48" s="4">
        <f t="shared" si="2"/>
        <v>-1.6087279300216261E-2</v>
      </c>
      <c r="E48" s="3">
        <v>62369</v>
      </c>
      <c r="F48" s="4">
        <f t="shared" si="3"/>
        <v>-1.8166648300615526E-2</v>
      </c>
      <c r="G48" s="3">
        <v>2501</v>
      </c>
      <c r="H48" s="2"/>
      <c r="I48" s="3">
        <v>1985</v>
      </c>
      <c r="J48" s="2"/>
      <c r="K48" s="3">
        <v>2492</v>
      </c>
      <c r="L48" s="3">
        <v>1154</v>
      </c>
      <c r="M48" s="3">
        <v>-207</v>
      </c>
      <c r="N48" s="3">
        <v>-1985</v>
      </c>
    </row>
    <row r="49" spans="1:14">
      <c r="A49" s="2" t="s">
        <v>65</v>
      </c>
      <c r="B49" s="2" t="s">
        <v>76</v>
      </c>
      <c r="C49" s="3">
        <v>119147</v>
      </c>
      <c r="D49" s="4">
        <f t="shared" si="2"/>
        <v>1.9425476807157995E-3</v>
      </c>
      <c r="E49" s="3">
        <v>48617</v>
      </c>
      <c r="F49" s="4">
        <f t="shared" si="3"/>
        <v>3.7576132961701248E-3</v>
      </c>
      <c r="G49" s="3">
        <v>1740</v>
      </c>
      <c r="H49" s="2"/>
      <c r="I49" s="3">
        <v>1551</v>
      </c>
      <c r="J49" s="2"/>
      <c r="K49" s="3">
        <v>-231</v>
      </c>
      <c r="L49" s="3">
        <v>-182</v>
      </c>
      <c r="M49" s="3">
        <v>60</v>
      </c>
      <c r="N49" s="3">
        <v>-134</v>
      </c>
    </row>
    <row r="50" spans="1:14">
      <c r="A50" s="2" t="s">
        <v>47</v>
      </c>
      <c r="B50" s="2" t="s">
        <v>78</v>
      </c>
      <c r="C50" s="3">
        <v>285944</v>
      </c>
      <c r="D50" s="4">
        <f t="shared" si="2"/>
        <v>6.1152825767225184E-3</v>
      </c>
      <c r="E50" s="3">
        <v>104375</v>
      </c>
      <c r="F50" s="4">
        <f t="shared" si="3"/>
        <v>-1.4018647446131174E-2</v>
      </c>
      <c r="G50" s="3">
        <v>5010</v>
      </c>
      <c r="H50" s="2"/>
      <c r="I50" s="3">
        <v>2731</v>
      </c>
      <c r="J50" s="2"/>
      <c r="K50" s="3">
        <v>-1738</v>
      </c>
      <c r="L50" s="3">
        <v>1484</v>
      </c>
      <c r="M50" s="2">
        <v>109</v>
      </c>
      <c r="N50" s="3">
        <v>1131</v>
      </c>
    </row>
    <row r="51" spans="1:14">
      <c r="A51" s="2" t="s">
        <v>48</v>
      </c>
      <c r="B51" s="2" t="s">
        <v>79</v>
      </c>
      <c r="C51" s="3">
        <v>164000</v>
      </c>
      <c r="D51" s="4">
        <v>-2.5999999999999999E-2</v>
      </c>
      <c r="E51" s="3">
        <v>45678</v>
      </c>
      <c r="F51" s="4">
        <v>-0.03</v>
      </c>
      <c r="G51" s="3">
        <v>1885</v>
      </c>
      <c r="H51" s="5">
        <v>0.1</v>
      </c>
      <c r="I51" s="3">
        <v>15457</v>
      </c>
      <c r="J51" s="5">
        <v>-0.02</v>
      </c>
      <c r="K51" s="2">
        <f>C51*D51/(D51-1)</f>
        <v>4155.9454191033137</v>
      </c>
      <c r="L51" s="2">
        <f>E51*F51/(F51-1)</f>
        <v>1330.4271844660193</v>
      </c>
      <c r="M51" s="2"/>
      <c r="N51" s="2"/>
    </row>
    <row r="52" spans="1:14">
      <c r="A52" s="2" t="s">
        <v>49</v>
      </c>
      <c r="B52" s="2" t="s">
        <v>76</v>
      </c>
      <c r="C52" s="3">
        <v>330696</v>
      </c>
      <c r="D52" s="4">
        <f>-K52/(C52+K52)</f>
        <v>-5.2191281799832149E-3</v>
      </c>
      <c r="E52" s="3">
        <v>104231</v>
      </c>
      <c r="F52" s="4">
        <f t="shared" ref="F52:F57" si="4">-L52/(E52+L52)</f>
        <v>-8.5324556730842407E-3</v>
      </c>
      <c r="G52" s="2"/>
      <c r="H52" s="4" t="e">
        <f t="shared" ref="H52:H57" si="5">-N52/(G52+N52)</f>
        <v>#DIV/0!</v>
      </c>
      <c r="I52" s="2"/>
      <c r="J52" s="2"/>
      <c r="K52" s="3">
        <v>1735</v>
      </c>
      <c r="L52" s="3">
        <v>897</v>
      </c>
      <c r="M52" s="2"/>
      <c r="N52" s="2"/>
    </row>
    <row r="53" spans="1:14">
      <c r="A53" s="2" t="s">
        <v>50</v>
      </c>
      <c r="B53" s="2" t="s">
        <v>80</v>
      </c>
      <c r="C53" s="3">
        <v>59277</v>
      </c>
      <c r="D53" s="4">
        <f>-K53/(C53+K53)</f>
        <v>-2.2654201909284265E-2</v>
      </c>
      <c r="E53" s="3">
        <v>34126</v>
      </c>
      <c r="F53" s="4">
        <f t="shared" si="4"/>
        <v>-5.3737799467613132E-2</v>
      </c>
      <c r="G53" s="3">
        <v>1307</v>
      </c>
      <c r="H53" s="4">
        <f t="shared" si="5"/>
        <v>-4.9454545454545452E-2</v>
      </c>
      <c r="I53" s="3">
        <v>1254</v>
      </c>
      <c r="J53" s="2"/>
      <c r="K53" s="3">
        <v>1374</v>
      </c>
      <c r="L53" s="3">
        <v>1938</v>
      </c>
      <c r="M53" s="2">
        <v>117</v>
      </c>
      <c r="N53" s="3">
        <v>68</v>
      </c>
    </row>
    <row r="54" spans="1:14">
      <c r="A54" s="2" t="s">
        <v>51</v>
      </c>
      <c r="B54" s="2" t="s">
        <v>80</v>
      </c>
      <c r="C54" s="3">
        <v>182439</v>
      </c>
      <c r="D54" s="4">
        <f>-K54/(C54+K54)</f>
        <v>-2.9884238457079958E-2</v>
      </c>
      <c r="E54" s="3">
        <v>107958</v>
      </c>
      <c r="F54" s="4">
        <f t="shared" si="4"/>
        <v>-1.9196700311617049E-2</v>
      </c>
      <c r="G54" s="2"/>
      <c r="H54" s="4" t="e">
        <f t="shared" si="5"/>
        <v>#DIV/0!</v>
      </c>
      <c r="I54" s="2"/>
      <c r="J54" s="2"/>
      <c r="K54" s="3">
        <v>5620</v>
      </c>
      <c r="L54" s="3">
        <v>2113</v>
      </c>
      <c r="M54" s="2"/>
      <c r="N54" s="2"/>
    </row>
    <row r="55" spans="1:14">
      <c r="A55" s="2" t="s">
        <v>52</v>
      </c>
      <c r="B55" s="2" t="s">
        <v>79</v>
      </c>
      <c r="C55" s="3">
        <v>97363</v>
      </c>
      <c r="D55" s="4">
        <f>-K55/(C55+K55)</f>
        <v>-1.8330123713211199E-2</v>
      </c>
      <c r="E55" s="3">
        <v>41820</v>
      </c>
      <c r="F55" s="4">
        <f t="shared" si="4"/>
        <v>-3.961419221495005E-2</v>
      </c>
      <c r="G55" s="2"/>
      <c r="H55" s="4" t="e">
        <f t="shared" si="5"/>
        <v>#DIV/0!</v>
      </c>
      <c r="I55" s="2"/>
      <c r="J55" s="2"/>
      <c r="K55" s="3">
        <v>1818</v>
      </c>
      <c r="L55" s="3">
        <v>1725</v>
      </c>
      <c r="M55" s="2"/>
      <c r="N55" s="2"/>
    </row>
    <row r="56" spans="1:14">
      <c r="A56" s="2" t="s">
        <v>53</v>
      </c>
      <c r="B56" s="2" t="s">
        <v>76</v>
      </c>
      <c r="C56" s="3">
        <v>286074</v>
      </c>
      <c r="D56" s="4">
        <v>-1E-4</v>
      </c>
      <c r="E56" s="3">
        <v>113711</v>
      </c>
      <c r="F56" s="4">
        <f t="shared" si="4"/>
        <v>-3.3382070419422295E-2</v>
      </c>
      <c r="G56" s="2"/>
      <c r="H56" s="4" t="e">
        <f t="shared" si="5"/>
        <v>#DIV/0!</v>
      </c>
      <c r="I56" s="3">
        <v>2941</v>
      </c>
      <c r="J56" s="4">
        <v>-1E-4</v>
      </c>
      <c r="K56" s="2">
        <f>C56*D56/(D56-1)</f>
        <v>28.604539546045398</v>
      </c>
      <c r="L56" s="3">
        <v>3927</v>
      </c>
      <c r="M56" s="2"/>
      <c r="N56" s="2"/>
    </row>
    <row r="57" spans="1:14">
      <c r="A57" s="2" t="s">
        <v>54</v>
      </c>
      <c r="B57" s="2" t="s">
        <v>79</v>
      </c>
      <c r="C57" s="3">
        <v>171342</v>
      </c>
      <c r="D57" s="4">
        <f>-K57/(C57+K57)</f>
        <v>-1.4868221332965365E-2</v>
      </c>
      <c r="E57" s="3">
        <v>56053</v>
      </c>
      <c r="F57" s="4">
        <f t="shared" si="4"/>
        <v>-2.4736617312072894E-3</v>
      </c>
      <c r="G57" s="4"/>
      <c r="H57" s="4" t="e">
        <f t="shared" si="5"/>
        <v>#DIV/0!</v>
      </c>
      <c r="I57" s="4"/>
      <c r="J57" s="4"/>
      <c r="K57" s="3">
        <v>2586</v>
      </c>
      <c r="L57" s="3">
        <v>139</v>
      </c>
      <c r="M57" s="2"/>
      <c r="N57" s="2"/>
    </row>
    <row r="58" spans="1:14">
      <c r="A58" s="2" t="s">
        <v>55</v>
      </c>
      <c r="B58" s="2" t="s">
        <v>80</v>
      </c>
      <c r="C58" s="2"/>
      <c r="D58" s="4"/>
      <c r="E58" s="2"/>
      <c r="F58" s="4"/>
      <c r="G58" s="2"/>
      <c r="H58" s="4"/>
      <c r="I58" s="2"/>
      <c r="J58" s="4"/>
      <c r="K58" s="2"/>
      <c r="L58" s="2"/>
      <c r="M58" s="2"/>
      <c r="N58" s="2"/>
    </row>
    <row r="59" spans="1:14">
      <c r="A59" s="2" t="s">
        <v>66</v>
      </c>
      <c r="B59" s="2" t="s">
        <v>77</v>
      </c>
      <c r="C59" s="2"/>
      <c r="D59" s="4"/>
      <c r="E59" s="2"/>
      <c r="F59" s="4"/>
      <c r="G59" s="2"/>
      <c r="H59" s="4"/>
      <c r="I59" s="2"/>
      <c r="J59" s="4"/>
      <c r="K59" s="2"/>
      <c r="L59" s="2"/>
      <c r="M59" s="2"/>
      <c r="N59" s="2"/>
    </row>
    <row r="60" spans="1:14">
      <c r="A60" s="6" t="s">
        <v>82</v>
      </c>
      <c r="B60" s="2"/>
      <c r="C60" s="3">
        <f>SUM(C3:C59)</f>
        <v>6810306</v>
      </c>
      <c r="D60" s="4">
        <f t="shared" ref="D60" si="6">-K60/(C60+K60)</f>
        <v>-1.2103161075444046E-2</v>
      </c>
      <c r="E60" s="3">
        <f t="shared" ref="E60:N60" si="7">SUM(E3:E59)</f>
        <v>2744178</v>
      </c>
      <c r="F60" s="4">
        <f t="shared" ref="F60" si="8">-L60/(E60+L60)</f>
        <v>-2.4446671099707464E-2</v>
      </c>
      <c r="G60" s="3">
        <f t="shared" si="7"/>
        <v>68615</v>
      </c>
      <c r="H60" s="3"/>
      <c r="I60" s="3">
        <f t="shared" si="7"/>
        <v>63651</v>
      </c>
      <c r="J60" s="3"/>
      <c r="K60" s="3">
        <f t="shared" si="7"/>
        <v>83436.0706941768</v>
      </c>
      <c r="L60" s="3">
        <f t="shared" si="7"/>
        <v>68767.144775854307</v>
      </c>
      <c r="M60" s="3">
        <f t="shared" si="7"/>
        <v>3753</v>
      </c>
      <c r="N60" s="3">
        <f t="shared" si="7"/>
        <v>-1243</v>
      </c>
    </row>
    <row r="61" spans="1:14">
      <c r="A61" s="2"/>
      <c r="B61" s="2"/>
      <c r="C61" s="2"/>
      <c r="D61" s="4"/>
      <c r="E61" s="2"/>
      <c r="F61" s="4"/>
      <c r="G61" s="2"/>
      <c r="H61" s="4"/>
      <c r="I61" s="2"/>
      <c r="J61" s="4"/>
      <c r="K61" s="2"/>
      <c r="L61" s="2"/>
      <c r="M61" s="2"/>
      <c r="N61" s="2"/>
    </row>
    <row r="62" spans="1:14">
      <c r="A62" s="2" t="s">
        <v>67</v>
      </c>
      <c r="B62" s="2"/>
      <c r="C62" s="3">
        <v>36592</v>
      </c>
      <c r="D62" s="4"/>
      <c r="E62" s="2"/>
      <c r="F62" s="4"/>
      <c r="G62" s="2"/>
      <c r="H62" s="4"/>
      <c r="I62" s="2"/>
      <c r="J62" s="4"/>
      <c r="K62" s="2"/>
      <c r="L62" s="2"/>
      <c r="M62" s="2"/>
      <c r="N62" s="2"/>
    </row>
    <row r="63" spans="1:14">
      <c r="A63" s="2" t="s">
        <v>68</v>
      </c>
      <c r="B63" s="2"/>
      <c r="C63" s="3">
        <v>92403</v>
      </c>
      <c r="D63" s="4"/>
      <c r="E63" s="2"/>
      <c r="F63" s="4"/>
      <c r="G63" s="2"/>
      <c r="H63" s="4"/>
      <c r="I63" s="2"/>
      <c r="J63" s="4"/>
      <c r="K63" s="2"/>
      <c r="L63" s="2"/>
      <c r="M63" s="2"/>
      <c r="N63" s="2"/>
    </row>
    <row r="64" spans="1:14">
      <c r="A64" s="2" t="s">
        <v>69</v>
      </c>
      <c r="B64" s="2"/>
      <c r="C64" s="3">
        <v>148891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 t="s">
        <v>70</v>
      </c>
      <c r="B65" s="2"/>
      <c r="C65" s="3">
        <v>64000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 t="s">
        <v>74</v>
      </c>
      <c r="B66" s="2"/>
      <c r="C66" s="3">
        <v>86332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 t="s">
        <v>71</v>
      </c>
      <c r="B67" s="2"/>
      <c r="C67" s="3">
        <v>1462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 t="s">
        <v>72</v>
      </c>
      <c r="B68" s="2"/>
      <c r="C68" s="3">
        <v>76718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 t="s">
        <v>73</v>
      </c>
      <c r="B69" s="2"/>
      <c r="C69" s="3">
        <v>13384</v>
      </c>
      <c r="D69" s="2"/>
      <c r="E69" s="2"/>
      <c r="F69" s="2"/>
      <c r="G69" s="2"/>
      <c r="H69" s="2"/>
      <c r="I69" s="2"/>
      <c r="J69" s="2"/>
      <c r="K69" s="2">
        <f>SUM(K3:K68)</f>
        <v>166872.1413883536</v>
      </c>
      <c r="L69" s="2">
        <f>SUM(L3:L68)</f>
        <v>137534.28955170861</v>
      </c>
      <c r="M69" s="2"/>
      <c r="N69" s="2"/>
    </row>
    <row r="70" spans="1:14">
      <c r="A70" s="6" t="s">
        <v>83</v>
      </c>
      <c r="B70" s="6"/>
      <c r="C70" s="3">
        <f>SUM(C60:C69)</f>
        <v>7330088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sortState ref="A3:M59">
    <sortCondition ref="A3:A5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opLeftCell="A29" workbookViewId="0">
      <selection activeCell="A34" sqref="A34"/>
    </sheetView>
  </sheetViews>
  <sheetFormatPr defaultRowHeight="15"/>
  <cols>
    <col min="1" max="1" width="20.85546875" customWidth="1"/>
  </cols>
  <sheetData>
    <row r="1" spans="1:14">
      <c r="A1" t="s">
        <v>1</v>
      </c>
      <c r="B1" t="s">
        <v>75</v>
      </c>
      <c r="C1" t="s">
        <v>2</v>
      </c>
      <c r="D1" t="s">
        <v>3</v>
      </c>
      <c r="E1" t="s">
        <v>4</v>
      </c>
      <c r="F1" t="s">
        <v>3</v>
      </c>
      <c r="G1" t="s">
        <v>5</v>
      </c>
      <c r="I1" t="s">
        <v>6</v>
      </c>
      <c r="J1" t="s">
        <v>3</v>
      </c>
      <c r="K1" t="s">
        <v>11</v>
      </c>
      <c r="L1" t="s">
        <v>12</v>
      </c>
      <c r="M1" t="s">
        <v>14</v>
      </c>
      <c r="N1" t="s">
        <v>13</v>
      </c>
    </row>
    <row r="2" spans="1:14">
      <c r="D2" s="1"/>
    </row>
    <row r="3" spans="1:14">
      <c r="A3" s="2" t="s">
        <v>63</v>
      </c>
      <c r="B3" s="2" t="s">
        <v>78</v>
      </c>
      <c r="C3" s="2">
        <v>11904</v>
      </c>
      <c r="D3" s="4">
        <f>-K3/(C3+K3)</f>
        <v>-9.0395048521433485E-2</v>
      </c>
      <c r="E3" s="3">
        <v>3746</v>
      </c>
      <c r="F3" s="4">
        <f>-L3/(E3+L3)</f>
        <v>-0.10617990932951563</v>
      </c>
      <c r="G3" s="2">
        <v>129</v>
      </c>
      <c r="H3" s="2"/>
      <c r="I3" s="2"/>
      <c r="J3" s="2"/>
      <c r="K3" s="2">
        <v>1183</v>
      </c>
      <c r="L3" s="3">
        <v>445</v>
      </c>
      <c r="M3" s="2">
        <v>57</v>
      </c>
      <c r="N3" s="2"/>
    </row>
    <row r="4" spans="1:14">
      <c r="A4" s="2" t="s">
        <v>42</v>
      </c>
      <c r="B4" s="2" t="s">
        <v>77</v>
      </c>
      <c r="C4" s="3">
        <v>46209</v>
      </c>
      <c r="D4" s="4">
        <f>-K4/(C4+K4)</f>
        <v>-5.0643053786415745E-2</v>
      </c>
      <c r="E4" s="3">
        <v>18505</v>
      </c>
      <c r="F4" s="4">
        <f>-L4/(E4+L4)</f>
        <v>-8.2457358191193972E-2</v>
      </c>
      <c r="G4" s="3">
        <v>715</v>
      </c>
      <c r="H4" s="2"/>
      <c r="I4" s="2">
        <v>502</v>
      </c>
      <c r="J4" s="2"/>
      <c r="K4" s="3">
        <v>2465</v>
      </c>
      <c r="L4" s="3">
        <v>1663</v>
      </c>
      <c r="M4" s="2">
        <v>77</v>
      </c>
      <c r="N4" s="2">
        <v>-31</v>
      </c>
    </row>
    <row r="5" spans="1:14">
      <c r="A5" s="2" t="s">
        <v>7</v>
      </c>
      <c r="B5" s="2" t="s">
        <v>77</v>
      </c>
      <c r="C5" s="3">
        <v>3367</v>
      </c>
      <c r="D5" s="4">
        <v>-0.04</v>
      </c>
      <c r="E5" s="3">
        <v>2057</v>
      </c>
      <c r="F5" s="4">
        <v>1E-3</v>
      </c>
      <c r="G5" s="2">
        <v>63</v>
      </c>
      <c r="H5" s="5">
        <v>-0.5</v>
      </c>
      <c r="I5" s="2">
        <v>76</v>
      </c>
      <c r="J5" s="5">
        <v>0.1</v>
      </c>
      <c r="K5" s="2"/>
      <c r="L5" s="2"/>
      <c r="M5" s="2"/>
      <c r="N5" s="2"/>
    </row>
    <row r="6" spans="1:14">
      <c r="A6" s="2" t="s">
        <v>57</v>
      </c>
      <c r="B6" s="2" t="s">
        <v>77</v>
      </c>
      <c r="C6" s="3">
        <v>61095</v>
      </c>
      <c r="D6" s="4">
        <f>-K6/(C6+K6)</f>
        <v>-3.4956087698237187E-2</v>
      </c>
      <c r="E6" s="3">
        <v>29399</v>
      </c>
      <c r="F6" s="4">
        <f>-L6/(E6+L6)</f>
        <v>-2.781084656084656E-2</v>
      </c>
      <c r="G6" s="3">
        <v>1451</v>
      </c>
      <c r="H6" s="2"/>
      <c r="I6" s="2">
        <v>945</v>
      </c>
      <c r="J6" s="2"/>
      <c r="K6" s="3">
        <v>2213</v>
      </c>
      <c r="L6" s="3">
        <v>841</v>
      </c>
      <c r="M6" s="2">
        <v>204</v>
      </c>
      <c r="N6" s="2"/>
    </row>
    <row r="7" spans="1:14">
      <c r="A7" s="2" t="s">
        <v>18</v>
      </c>
      <c r="B7" s="2" t="s">
        <v>80</v>
      </c>
      <c r="C7" s="3">
        <v>86691</v>
      </c>
      <c r="D7" s="4">
        <f>-K7/(C7+K7)</f>
        <v>-3.3113986169975462E-2</v>
      </c>
      <c r="E7" s="3">
        <v>39912</v>
      </c>
      <c r="F7" s="4">
        <f>-L7/(E7+L7)</f>
        <v>-4.1199221659019389E-2</v>
      </c>
      <c r="G7" s="3">
        <v>1883</v>
      </c>
      <c r="H7" s="2"/>
      <c r="I7" s="3">
        <v>1212</v>
      </c>
      <c r="J7" s="2"/>
      <c r="K7" s="3">
        <v>2969</v>
      </c>
      <c r="L7" s="3">
        <v>1715</v>
      </c>
      <c r="M7" s="2">
        <v>210</v>
      </c>
      <c r="N7" s="3">
        <v>274</v>
      </c>
    </row>
    <row r="8" spans="1:14">
      <c r="A8" s="2" t="s">
        <v>41</v>
      </c>
      <c r="B8" s="2" t="s">
        <v>77</v>
      </c>
      <c r="C8" s="3">
        <v>26997</v>
      </c>
      <c r="D8" s="4">
        <f>-K8/(C8+K8)</f>
        <v>-3.0419479959775893E-2</v>
      </c>
      <c r="E8" s="3">
        <v>13201</v>
      </c>
      <c r="F8" s="4">
        <f>-L8/(E8+L8)</f>
        <v>-3.3601756954612004E-2</v>
      </c>
      <c r="G8" s="3">
        <v>534</v>
      </c>
      <c r="H8" s="2"/>
      <c r="I8" s="2">
        <v>347</v>
      </c>
      <c r="J8" s="2"/>
      <c r="K8" s="3">
        <v>847</v>
      </c>
      <c r="L8" s="3">
        <v>459</v>
      </c>
      <c r="M8" s="2">
        <v>5</v>
      </c>
      <c r="N8" s="2">
        <v>32</v>
      </c>
    </row>
    <row r="9" spans="1:14">
      <c r="A9" s="2" t="s">
        <v>15</v>
      </c>
      <c r="B9" s="2" t="s">
        <v>77</v>
      </c>
      <c r="C9" s="3">
        <v>73668</v>
      </c>
      <c r="D9" s="4">
        <v>-0.03</v>
      </c>
      <c r="E9" s="3">
        <v>46701</v>
      </c>
      <c r="F9" s="4">
        <v>-0.02</v>
      </c>
      <c r="G9" s="2"/>
      <c r="H9" s="2"/>
      <c r="I9" s="3">
        <v>1324</v>
      </c>
      <c r="J9" s="5">
        <v>0</v>
      </c>
      <c r="K9" s="2"/>
      <c r="L9" s="2"/>
      <c r="M9" s="2"/>
      <c r="N9" s="2"/>
    </row>
    <row r="10" spans="1:14">
      <c r="A10" s="2" t="s">
        <v>51</v>
      </c>
      <c r="B10" s="2" t="s">
        <v>80</v>
      </c>
      <c r="C10" s="3">
        <v>182439</v>
      </c>
      <c r="D10" s="4">
        <f>-K10/(C10+K10)</f>
        <v>-2.9884238457079958E-2</v>
      </c>
      <c r="E10" s="3">
        <v>107958</v>
      </c>
      <c r="F10" s="4">
        <f>-L10/(E10+L10)</f>
        <v>-1.9196700311617049E-2</v>
      </c>
      <c r="G10" s="2"/>
      <c r="H10" s="4"/>
      <c r="I10" s="2"/>
      <c r="J10" s="2"/>
      <c r="K10" s="3">
        <v>5620</v>
      </c>
      <c r="L10" s="3">
        <v>2113</v>
      </c>
      <c r="M10" s="2"/>
      <c r="N10" s="2"/>
    </row>
    <row r="11" spans="1:14">
      <c r="A11" s="2" t="s">
        <v>17</v>
      </c>
      <c r="B11" s="2" t="s">
        <v>77</v>
      </c>
      <c r="C11" s="3">
        <v>34851</v>
      </c>
      <c r="D11" s="4">
        <f>-K11/(C11+K11)</f>
        <v>-2.9274135145674337E-2</v>
      </c>
      <c r="E11" s="3">
        <v>23996</v>
      </c>
      <c r="F11" s="4">
        <f>-L11/(E11+L11)</f>
        <v>-3.6111669009841335E-2</v>
      </c>
      <c r="G11" s="2"/>
      <c r="H11" s="2"/>
      <c r="I11" s="2"/>
      <c r="J11" s="2"/>
      <c r="K11" s="3">
        <v>1051</v>
      </c>
      <c r="L11" s="2">
        <v>899</v>
      </c>
      <c r="M11" s="2"/>
      <c r="N11" s="2"/>
    </row>
    <row r="12" spans="1:14">
      <c r="A12" s="2" t="s">
        <v>61</v>
      </c>
      <c r="B12" s="2" t="s">
        <v>78</v>
      </c>
      <c r="C12" s="3">
        <v>34727</v>
      </c>
      <c r="D12" s="4">
        <f>-K12/(C12+K12)</f>
        <v>-2.6436781609195402E-2</v>
      </c>
      <c r="E12" s="3">
        <v>13628</v>
      </c>
      <c r="F12" s="4">
        <f>-L12/(E12+L12)</f>
        <v>-3.5254141299730993E-2</v>
      </c>
      <c r="G12" s="3"/>
      <c r="H12" s="2"/>
      <c r="I12" s="3">
        <v>384</v>
      </c>
      <c r="J12" s="2"/>
      <c r="K12" s="3">
        <v>943</v>
      </c>
      <c r="L12" s="3">
        <v>498</v>
      </c>
      <c r="M12" s="2"/>
      <c r="N12" s="3"/>
    </row>
    <row r="13" spans="1:14">
      <c r="A13" s="2" t="s">
        <v>21</v>
      </c>
      <c r="B13" s="2" t="s">
        <v>76</v>
      </c>
      <c r="C13" s="3">
        <v>262000</v>
      </c>
      <c r="D13" s="4">
        <f>-K13/(C13+K13)</f>
        <v>-2.6022304832713755E-2</v>
      </c>
      <c r="E13" s="3">
        <v>135400</v>
      </c>
      <c r="F13" s="4">
        <f>-L13/(E13+L13)</f>
        <v>-1.741654571843251E-2</v>
      </c>
      <c r="G13" s="2"/>
      <c r="H13" s="2"/>
      <c r="I13" s="2"/>
      <c r="J13" s="2"/>
      <c r="K13" s="3">
        <v>7000</v>
      </c>
      <c r="L13" s="3">
        <v>2400</v>
      </c>
      <c r="M13" s="2"/>
      <c r="N13" s="2"/>
    </row>
    <row r="14" spans="1:14">
      <c r="A14" s="2" t="s">
        <v>48</v>
      </c>
      <c r="B14" s="2" t="s">
        <v>79</v>
      </c>
      <c r="C14" s="3">
        <v>164000</v>
      </c>
      <c r="D14" s="4">
        <v>-2.5999999999999999E-2</v>
      </c>
      <c r="E14" s="3">
        <v>45678</v>
      </c>
      <c r="F14" s="4">
        <v>-0.03</v>
      </c>
      <c r="G14" s="3">
        <v>1885</v>
      </c>
      <c r="H14" s="5">
        <v>0.1</v>
      </c>
      <c r="I14" s="3">
        <v>15457</v>
      </c>
      <c r="J14" s="5">
        <v>-0.02</v>
      </c>
      <c r="K14" s="2"/>
      <c r="L14" s="2"/>
      <c r="M14" s="2"/>
      <c r="N14" s="2"/>
    </row>
    <row r="15" spans="1:14">
      <c r="A15" s="2" t="s">
        <v>56</v>
      </c>
      <c r="B15" s="2" t="s">
        <v>79</v>
      </c>
      <c r="C15" s="3">
        <v>107571</v>
      </c>
      <c r="D15" s="4">
        <f t="shared" ref="D15:D20" si="0">-K15/(C15+K15)</f>
        <v>-2.411343657295267E-2</v>
      </c>
      <c r="E15" s="3">
        <v>32296</v>
      </c>
      <c r="F15" s="4">
        <f t="shared" ref="F15:F20" si="1">-L15/(E15+L15)</f>
        <v>-4.4412225937213362E-2</v>
      </c>
      <c r="G15" s="3"/>
      <c r="H15" s="2"/>
      <c r="I15" s="3"/>
      <c r="J15" s="2"/>
      <c r="K15" s="3">
        <v>2658</v>
      </c>
      <c r="L15" s="3">
        <v>1501</v>
      </c>
      <c r="M15" s="2"/>
      <c r="N15" s="3"/>
    </row>
    <row r="16" spans="1:14">
      <c r="A16" s="2" t="s">
        <v>46</v>
      </c>
      <c r="B16" s="2" t="s">
        <v>76</v>
      </c>
      <c r="C16" s="3">
        <v>121990</v>
      </c>
      <c r="D16" s="4">
        <f t="shared" si="0"/>
        <v>-2.3079633544749824E-2</v>
      </c>
      <c r="E16" s="3">
        <v>49385</v>
      </c>
      <c r="F16" s="4">
        <f t="shared" si="1"/>
        <v>-1.1766353831068777E-2</v>
      </c>
      <c r="G16" s="2"/>
      <c r="H16" s="2"/>
      <c r="I16" s="2"/>
      <c r="J16" s="2"/>
      <c r="K16" s="3">
        <v>2882</v>
      </c>
      <c r="L16" s="3">
        <v>588</v>
      </c>
      <c r="M16" s="2"/>
      <c r="N16" s="2"/>
    </row>
    <row r="17" spans="1:14">
      <c r="A17" s="2" t="s">
        <v>50</v>
      </c>
      <c r="B17" s="2" t="s">
        <v>80</v>
      </c>
      <c r="C17" s="3">
        <v>59277</v>
      </c>
      <c r="D17" s="4">
        <f t="shared" si="0"/>
        <v>-2.2654201909284265E-2</v>
      </c>
      <c r="E17" s="3">
        <v>34126</v>
      </c>
      <c r="F17" s="4">
        <f t="shared" si="1"/>
        <v>-5.3737799467613132E-2</v>
      </c>
      <c r="G17" s="3">
        <v>1307</v>
      </c>
      <c r="H17" s="4">
        <f>-N17/(G17+N17)</f>
        <v>-4.9454545454545452E-2</v>
      </c>
      <c r="I17" s="3">
        <v>1254</v>
      </c>
      <c r="J17" s="2"/>
      <c r="K17" s="3">
        <v>1374</v>
      </c>
      <c r="L17" s="3">
        <v>1938</v>
      </c>
      <c r="M17" s="2">
        <v>117</v>
      </c>
      <c r="N17" s="3">
        <v>68</v>
      </c>
    </row>
    <row r="18" spans="1:14">
      <c r="A18" s="2" t="s">
        <v>19</v>
      </c>
      <c r="B18" s="2" t="s">
        <v>80</v>
      </c>
      <c r="C18" s="3">
        <v>154725</v>
      </c>
      <c r="D18" s="4">
        <f t="shared" si="0"/>
        <v>-2.2274881516587679E-2</v>
      </c>
      <c r="E18" s="3">
        <v>59950</v>
      </c>
      <c r="F18" s="4">
        <f t="shared" si="1"/>
        <v>-2.1959018533020101E-2</v>
      </c>
      <c r="G18" s="3">
        <v>2219</v>
      </c>
      <c r="H18" s="2"/>
      <c r="I18" s="3">
        <v>1793</v>
      </c>
      <c r="J18" s="2"/>
      <c r="K18" s="3">
        <v>3525</v>
      </c>
      <c r="L18" s="3">
        <v>1346</v>
      </c>
      <c r="M18" s="3">
        <v>243</v>
      </c>
      <c r="N18" s="3">
        <v>93</v>
      </c>
    </row>
    <row r="19" spans="1:14">
      <c r="A19" s="2" t="s">
        <v>34</v>
      </c>
      <c r="B19" s="2" t="s">
        <v>79</v>
      </c>
      <c r="C19" s="3">
        <v>89459</v>
      </c>
      <c r="D19" s="4">
        <f t="shared" si="0"/>
        <v>-2.1557475664442743E-2</v>
      </c>
      <c r="E19" s="3">
        <v>30328</v>
      </c>
      <c r="F19" s="4">
        <f t="shared" si="1"/>
        <v>-4.1345302819572639E-2</v>
      </c>
      <c r="G19" s="3">
        <v>1429</v>
      </c>
      <c r="H19" s="2"/>
      <c r="I19" s="3">
        <v>1067</v>
      </c>
      <c r="J19" s="2"/>
      <c r="K19" s="3">
        <v>1971</v>
      </c>
      <c r="L19" s="3">
        <v>1308</v>
      </c>
      <c r="M19" s="2">
        <v>102</v>
      </c>
      <c r="N19" s="3">
        <v>-85</v>
      </c>
    </row>
    <row r="20" spans="1:14">
      <c r="A20" s="2" t="s">
        <v>20</v>
      </c>
      <c r="B20" s="2" t="s">
        <v>79</v>
      </c>
      <c r="C20" s="3">
        <v>108574</v>
      </c>
      <c r="D20" s="4">
        <f t="shared" si="0"/>
        <v>-2.1397411399935104E-2</v>
      </c>
      <c r="E20" s="3">
        <v>40500</v>
      </c>
      <c r="F20" s="4">
        <f t="shared" si="1"/>
        <v>-3.0613466095406782E-2</v>
      </c>
      <c r="G20" s="2">
        <v>0</v>
      </c>
      <c r="H20" s="2"/>
      <c r="I20" s="2"/>
      <c r="J20" s="2"/>
      <c r="K20" s="3">
        <v>2374</v>
      </c>
      <c r="L20" s="3">
        <v>1279</v>
      </c>
      <c r="M20" s="2"/>
      <c r="N20" s="2"/>
    </row>
    <row r="21" spans="1:14">
      <c r="A21" s="2" t="s">
        <v>0</v>
      </c>
      <c r="B21" s="2" t="s">
        <v>76</v>
      </c>
      <c r="C21" s="3">
        <v>141989</v>
      </c>
      <c r="D21" s="4">
        <v>-0.02</v>
      </c>
      <c r="E21" s="3">
        <v>65110</v>
      </c>
      <c r="F21" s="4">
        <v>-0.01</v>
      </c>
      <c r="G21" s="3">
        <v>2484</v>
      </c>
      <c r="H21" s="5">
        <v>-0.02</v>
      </c>
      <c r="I21" s="3">
        <v>2013</v>
      </c>
      <c r="J21" s="5">
        <v>-1E-3</v>
      </c>
      <c r="K21" s="2"/>
      <c r="L21" s="2"/>
      <c r="M21" s="2"/>
      <c r="N21" s="2"/>
    </row>
    <row r="22" spans="1:14">
      <c r="A22" s="2" t="s">
        <v>30</v>
      </c>
      <c r="B22" s="2" t="s">
        <v>80</v>
      </c>
      <c r="C22" s="3">
        <v>66342</v>
      </c>
      <c r="D22" s="4">
        <v>-0.02</v>
      </c>
      <c r="E22" s="3">
        <v>30960</v>
      </c>
      <c r="F22" s="4">
        <v>-0.04</v>
      </c>
      <c r="G22" s="3">
        <v>1021</v>
      </c>
      <c r="H22" s="5">
        <v>-0.01</v>
      </c>
      <c r="I22" s="3">
        <v>1381</v>
      </c>
      <c r="J22" s="5">
        <v>-0.01</v>
      </c>
      <c r="K22" s="2"/>
      <c r="L22" s="2"/>
      <c r="M22" s="2"/>
      <c r="N22" s="2"/>
    </row>
    <row r="23" spans="1:14">
      <c r="A23" s="2" t="s">
        <v>52</v>
      </c>
      <c r="B23" s="2" t="s">
        <v>79</v>
      </c>
      <c r="C23" s="3">
        <v>97363</v>
      </c>
      <c r="D23" s="4">
        <f>-K23/(C23+K23)</f>
        <v>-1.8330123713211199E-2</v>
      </c>
      <c r="E23" s="3">
        <v>41820</v>
      </c>
      <c r="F23" s="4">
        <f>-L23/(E23+L23)</f>
        <v>-3.961419221495005E-2</v>
      </c>
      <c r="G23" s="2"/>
      <c r="H23" s="4"/>
      <c r="I23" s="2"/>
      <c r="J23" s="2"/>
      <c r="K23" s="3">
        <v>1818</v>
      </c>
      <c r="L23" s="3">
        <v>1725</v>
      </c>
      <c r="M23" s="2"/>
      <c r="N23" s="2"/>
    </row>
    <row r="24" spans="1:14">
      <c r="A24" s="2" t="s">
        <v>9</v>
      </c>
      <c r="B24" s="2" t="s">
        <v>79</v>
      </c>
      <c r="C24" s="3">
        <v>170887</v>
      </c>
      <c r="D24" s="4">
        <v>-1.7999999999999999E-2</v>
      </c>
      <c r="E24" s="3">
        <v>63040</v>
      </c>
      <c r="F24" s="4">
        <v>-2.4E-2</v>
      </c>
      <c r="G24" s="3">
        <v>3359</v>
      </c>
      <c r="H24" s="4">
        <v>-6.6000000000000003E-2</v>
      </c>
      <c r="I24" s="3">
        <v>2508</v>
      </c>
      <c r="J24" s="4">
        <v>1.6E-2</v>
      </c>
      <c r="K24" s="2"/>
      <c r="L24" s="2"/>
      <c r="M24" s="2"/>
      <c r="N24" s="2"/>
    </row>
    <row r="25" spans="1:14">
      <c r="A25" s="2" t="s">
        <v>58</v>
      </c>
      <c r="B25" s="2" t="s">
        <v>78</v>
      </c>
      <c r="C25" s="3">
        <v>114990</v>
      </c>
      <c r="D25" s="4">
        <f>-K25/(C25+K25)</f>
        <v>-1.7557349737280532E-2</v>
      </c>
      <c r="E25" s="3">
        <v>44865</v>
      </c>
      <c r="F25" s="4">
        <f>-L25/(E25+L25)</f>
        <v>-2.4525471267366775E-2</v>
      </c>
      <c r="G25" s="3">
        <v>2208</v>
      </c>
      <c r="H25" s="2"/>
      <c r="I25" s="3">
        <v>1502</v>
      </c>
      <c r="J25" s="2"/>
      <c r="K25" s="3">
        <v>2055</v>
      </c>
      <c r="L25" s="3">
        <v>1128</v>
      </c>
      <c r="M25" s="3">
        <v>208</v>
      </c>
      <c r="N25" s="2"/>
    </row>
    <row r="26" spans="1:14">
      <c r="A26" s="2" t="s">
        <v>26</v>
      </c>
      <c r="B26" s="2" t="s">
        <v>80</v>
      </c>
      <c r="C26" s="3">
        <v>168720</v>
      </c>
      <c r="D26" s="4">
        <f>-K26/(C26+K26)</f>
        <v>-1.6771757246587957E-2</v>
      </c>
      <c r="E26" s="3">
        <v>53449</v>
      </c>
      <c r="F26" s="4">
        <f>-L26/(E26+L26)</f>
        <v>-2.2334004024144868E-2</v>
      </c>
      <c r="G26" s="3">
        <v>2239</v>
      </c>
      <c r="H26" s="5">
        <v>-0.09</v>
      </c>
      <c r="I26" s="3">
        <v>2053</v>
      </c>
      <c r="J26" s="4">
        <v>-4.4999999999999998E-2</v>
      </c>
      <c r="K26" s="3">
        <v>2878</v>
      </c>
      <c r="L26" s="3">
        <v>1221</v>
      </c>
      <c r="M26" s="2"/>
      <c r="N26" s="2"/>
    </row>
    <row r="27" spans="1:14">
      <c r="A27" s="2" t="s">
        <v>64</v>
      </c>
      <c r="B27" s="2" t="s">
        <v>79</v>
      </c>
      <c r="C27" s="3">
        <v>152413</v>
      </c>
      <c r="D27" s="4">
        <f>-K27/(C27+K27)</f>
        <v>-1.6087279300216261E-2</v>
      </c>
      <c r="E27" s="3">
        <v>62369</v>
      </c>
      <c r="F27" s="4">
        <f>-L27/(E27+L27)</f>
        <v>-1.8166648300615526E-2</v>
      </c>
      <c r="G27" s="3">
        <v>2501</v>
      </c>
      <c r="H27" s="2"/>
      <c r="I27" s="3">
        <v>1985</v>
      </c>
      <c r="J27" s="2"/>
      <c r="K27" s="3">
        <v>2492</v>
      </c>
      <c r="L27" s="3">
        <v>1154</v>
      </c>
      <c r="M27" s="3">
        <v>-207</v>
      </c>
      <c r="N27" s="3">
        <v>-1985</v>
      </c>
    </row>
    <row r="28" spans="1:14">
      <c r="A28" s="2" t="s">
        <v>8</v>
      </c>
      <c r="B28" s="2" t="s">
        <v>78</v>
      </c>
      <c r="C28" s="2">
        <v>132719</v>
      </c>
      <c r="D28" s="4">
        <f>-K28/(C28+K28)</f>
        <v>-1.5897614616314334E-2</v>
      </c>
      <c r="E28" s="2">
        <v>50452</v>
      </c>
      <c r="F28" s="4">
        <f>-L28/(E28+L28)</f>
        <v>-2.9507944446581773E-2</v>
      </c>
      <c r="G28" s="2">
        <v>1944</v>
      </c>
      <c r="H28" s="2"/>
      <c r="I28" s="2">
        <v>1561</v>
      </c>
      <c r="J28" s="2"/>
      <c r="K28" s="2">
        <v>2144</v>
      </c>
      <c r="L28" s="2">
        <v>1534</v>
      </c>
      <c r="M28" s="2"/>
      <c r="N28" s="2"/>
    </row>
    <row r="29" spans="1:14">
      <c r="A29" s="2" t="s">
        <v>10</v>
      </c>
      <c r="B29" s="2" t="s">
        <v>77</v>
      </c>
      <c r="C29" s="3">
        <v>74766</v>
      </c>
      <c r="D29" s="4">
        <f>-K29/(C29+K29)</f>
        <v>-1.3979373829557143E-2</v>
      </c>
      <c r="E29" s="3">
        <v>31528</v>
      </c>
      <c r="F29" s="4">
        <f>-L29/(E29+L29)</f>
        <v>-2.8742182927204953E-2</v>
      </c>
      <c r="G29" s="3">
        <v>1387</v>
      </c>
      <c r="H29" s="5">
        <f>-M29/(G29+M29)</f>
        <v>-0.13582554517133957</v>
      </c>
      <c r="I29" s="2">
        <v>816</v>
      </c>
      <c r="J29" s="2">
        <f>-N29/(I29+N29)</f>
        <v>-9.7087378640776691E-3</v>
      </c>
      <c r="K29" s="3">
        <v>1060</v>
      </c>
      <c r="L29" s="2">
        <v>933</v>
      </c>
      <c r="M29" s="2">
        <v>218</v>
      </c>
      <c r="N29" s="2">
        <v>8</v>
      </c>
    </row>
    <row r="30" spans="1:14">
      <c r="A30" s="2" t="s">
        <v>24</v>
      </c>
      <c r="B30" s="2" t="s">
        <v>80</v>
      </c>
      <c r="C30" s="3">
        <v>132023</v>
      </c>
      <c r="D30" s="4">
        <v>-1.29E-2</v>
      </c>
      <c r="E30" s="3">
        <v>61007</v>
      </c>
      <c r="F30" s="4">
        <v>-4.2500000000000003E-2</v>
      </c>
      <c r="G30" s="2"/>
      <c r="H30" s="2"/>
      <c r="I30" s="2"/>
      <c r="J30" s="2"/>
      <c r="K30" s="2"/>
      <c r="L30" s="2"/>
      <c r="M30" s="2"/>
      <c r="N30" s="2"/>
    </row>
    <row r="31" spans="1:14">
      <c r="A31" s="2" t="s">
        <v>59</v>
      </c>
      <c r="B31" s="2" t="s">
        <v>78</v>
      </c>
      <c r="C31" s="3">
        <v>220741</v>
      </c>
      <c r="D31" s="4">
        <v>-1.09E-2</v>
      </c>
      <c r="E31" s="3">
        <v>89901</v>
      </c>
      <c r="F31" s="4">
        <v>-1.43E-2</v>
      </c>
      <c r="G31" s="2">
        <v>4393</v>
      </c>
      <c r="H31" s="4">
        <v>-7.6100000000000001E-2</v>
      </c>
      <c r="I31" s="2"/>
      <c r="J31" s="2"/>
      <c r="K31" s="3"/>
      <c r="L31" s="3"/>
      <c r="M31" s="2"/>
      <c r="N31" s="2"/>
    </row>
    <row r="32" spans="1:14">
      <c r="A32" s="2" t="s">
        <v>35</v>
      </c>
      <c r="B32" s="2" t="s">
        <v>76</v>
      </c>
      <c r="C32" s="3">
        <v>134008</v>
      </c>
      <c r="D32" s="4">
        <f>-K32/(C32+K32)</f>
        <v>-1.0835867607546724E-2</v>
      </c>
      <c r="E32" s="3">
        <v>66136</v>
      </c>
      <c r="F32" s="4">
        <f>-L32/(E32+L32)</f>
        <v>-2.9296072330182586E-2</v>
      </c>
      <c r="G32" s="3">
        <v>2056</v>
      </c>
      <c r="H32" s="2"/>
      <c r="I32" s="3">
        <v>1936</v>
      </c>
      <c r="J32" s="2"/>
      <c r="K32" s="3">
        <v>1468</v>
      </c>
      <c r="L32" s="3">
        <v>1996</v>
      </c>
      <c r="M32" s="2">
        <v>262</v>
      </c>
      <c r="N32" s="3">
        <v>192</v>
      </c>
    </row>
    <row r="33" spans="1:14">
      <c r="A33" s="2" t="s">
        <v>29</v>
      </c>
      <c r="B33" s="2" t="s">
        <v>76</v>
      </c>
      <c r="C33" s="3">
        <v>81344</v>
      </c>
      <c r="D33" s="4">
        <v>-0.01</v>
      </c>
      <c r="E33" s="3">
        <v>29083</v>
      </c>
      <c r="F33" s="4">
        <v>-0.03</v>
      </c>
      <c r="G33" s="2"/>
      <c r="H33" s="2"/>
      <c r="I33" s="2"/>
      <c r="J33" s="2"/>
      <c r="K33" s="2"/>
      <c r="L33" s="2"/>
      <c r="M33" s="2"/>
      <c r="N33" s="2"/>
    </row>
    <row r="34" spans="1:14">
      <c r="A34" s="2" t="s">
        <v>84</v>
      </c>
      <c r="B34" s="2" t="s">
        <v>78</v>
      </c>
      <c r="C34" s="3">
        <v>6094</v>
      </c>
      <c r="D34" s="4">
        <f>-K34/(C34+K34)</f>
        <v>-8.9445438282647581E-3</v>
      </c>
      <c r="E34" s="3">
        <v>2066</v>
      </c>
      <c r="F34" s="4">
        <f>-L34/(E34+L34)</f>
        <v>2.6838966202783299E-2</v>
      </c>
      <c r="G34" s="3">
        <v>81</v>
      </c>
      <c r="H34" s="2"/>
      <c r="I34" s="2">
        <v>505</v>
      </c>
      <c r="J34" s="2"/>
      <c r="K34" s="3">
        <v>55</v>
      </c>
      <c r="L34" s="3">
        <v>-54</v>
      </c>
      <c r="M34" s="2">
        <v>-9</v>
      </c>
      <c r="N34" s="2">
        <v>-319</v>
      </c>
    </row>
    <row r="35" spans="1:14">
      <c r="A35" s="2" t="s">
        <v>25</v>
      </c>
      <c r="B35" s="2" t="s">
        <v>80</v>
      </c>
      <c r="C35" s="3">
        <v>194967</v>
      </c>
      <c r="D35" s="4">
        <f>-K35/(C35+K35)</f>
        <v>-8.1245802893714011E-3</v>
      </c>
      <c r="E35" s="3">
        <v>107231</v>
      </c>
      <c r="F35" s="4">
        <f>-L35/(E35+L35)</f>
        <v>-3.7008764997485455E-2</v>
      </c>
      <c r="G35" s="3">
        <v>3702</v>
      </c>
      <c r="H35" s="2"/>
      <c r="I35" s="3">
        <v>3286</v>
      </c>
      <c r="J35" s="2"/>
      <c r="K35" s="3">
        <v>1597</v>
      </c>
      <c r="L35" s="3">
        <v>4121</v>
      </c>
      <c r="M35" s="2">
        <v>535</v>
      </c>
      <c r="N35" s="3">
        <v>226</v>
      </c>
    </row>
    <row r="36" spans="1:14">
      <c r="A36" s="2" t="s">
        <v>40</v>
      </c>
      <c r="B36" s="2" t="s">
        <v>78</v>
      </c>
      <c r="C36" s="3">
        <v>233350</v>
      </c>
      <c r="D36" s="4">
        <f>-K36/(C36+K36)</f>
        <v>-7.0804292510233437E-3</v>
      </c>
      <c r="E36" s="3">
        <v>52180</v>
      </c>
      <c r="F36" s="4">
        <f>-L36/(E36+L36)</f>
        <v>-3.9767394784784971E-2</v>
      </c>
      <c r="G36" s="3">
        <v>2064</v>
      </c>
      <c r="H36" s="2"/>
      <c r="I36" s="2"/>
      <c r="J36" s="2"/>
      <c r="K36" s="3">
        <v>1664</v>
      </c>
      <c r="L36" s="3">
        <v>2161</v>
      </c>
      <c r="M36" s="2">
        <v>111</v>
      </c>
      <c r="N36" s="2"/>
    </row>
    <row r="37" spans="1:14">
      <c r="A37" s="2" t="s">
        <v>28</v>
      </c>
      <c r="B37" s="2" t="s">
        <v>78</v>
      </c>
      <c r="C37" s="3">
        <v>120110</v>
      </c>
      <c r="D37" s="4">
        <v>-7.0000000000000001E-3</v>
      </c>
      <c r="E37" s="3">
        <v>40755</v>
      </c>
      <c r="F37" s="4">
        <v>-0.01</v>
      </c>
      <c r="G37" s="2"/>
      <c r="H37" s="2"/>
      <c r="I37" s="2"/>
      <c r="J37" s="2"/>
      <c r="K37" s="2"/>
      <c r="L37" s="2"/>
      <c r="M37" s="2"/>
      <c r="N37" s="2"/>
    </row>
    <row r="38" spans="1:14">
      <c r="A38" s="2" t="s">
        <v>31</v>
      </c>
      <c r="B38" s="2" t="s">
        <v>76</v>
      </c>
      <c r="C38" s="3">
        <v>178448</v>
      </c>
      <c r="D38" s="4">
        <f t="shared" ref="D38:D46" si="2">-K38/(C38+K38)</f>
        <v>-6.5082926449055488E-3</v>
      </c>
      <c r="E38" s="3">
        <v>68706</v>
      </c>
      <c r="F38" s="4">
        <f t="shared" ref="F38:F50" si="3">-L38/(E38+L38)</f>
        <v>-1.5024228001261576E-2</v>
      </c>
      <c r="G38" s="3">
        <v>1874</v>
      </c>
      <c r="H38" s="2"/>
      <c r="I38" s="3">
        <v>1830</v>
      </c>
      <c r="J38" s="2"/>
      <c r="K38" s="3">
        <v>1169</v>
      </c>
      <c r="L38" s="3">
        <v>1048</v>
      </c>
      <c r="M38" s="2">
        <v>166</v>
      </c>
      <c r="N38" s="2" t="s">
        <v>32</v>
      </c>
    </row>
    <row r="39" spans="1:14">
      <c r="A39" s="2" t="s">
        <v>23</v>
      </c>
      <c r="B39" s="2" t="s">
        <v>76</v>
      </c>
      <c r="C39" s="3">
        <v>164481</v>
      </c>
      <c r="D39" s="4">
        <f t="shared" si="2"/>
        <v>-6.5052730765049107E-3</v>
      </c>
      <c r="E39" s="3">
        <v>66447</v>
      </c>
      <c r="F39" s="4">
        <f t="shared" si="3"/>
        <v>-3.1314235731467306E-2</v>
      </c>
      <c r="G39" s="3">
        <v>2019</v>
      </c>
      <c r="H39" s="2"/>
      <c r="I39" s="3">
        <v>1616</v>
      </c>
      <c r="J39" s="2"/>
      <c r="K39" s="3">
        <v>1077</v>
      </c>
      <c r="L39" s="3">
        <v>2148</v>
      </c>
      <c r="M39" s="2">
        <v>160</v>
      </c>
      <c r="N39" s="3">
        <v>228</v>
      </c>
    </row>
    <row r="40" spans="1:14">
      <c r="A40" s="2" t="s">
        <v>45</v>
      </c>
      <c r="B40" s="2" t="s">
        <v>76</v>
      </c>
      <c r="C40" s="3">
        <v>234004</v>
      </c>
      <c r="D40" s="4">
        <f t="shared" si="2"/>
        <v>-6.4368206521739132E-3</v>
      </c>
      <c r="E40" s="3">
        <v>87443</v>
      </c>
      <c r="F40" s="4">
        <f t="shared" si="3"/>
        <v>-3.6865293534530233E-2</v>
      </c>
      <c r="G40" s="3">
        <v>3229</v>
      </c>
      <c r="H40" s="2"/>
      <c r="I40" s="2"/>
      <c r="J40" s="2"/>
      <c r="K40" s="3">
        <v>1516</v>
      </c>
      <c r="L40" s="3">
        <v>3347</v>
      </c>
      <c r="M40" s="2">
        <v>290</v>
      </c>
      <c r="N40" s="2"/>
    </row>
    <row r="41" spans="1:14">
      <c r="A41" s="2" t="s">
        <v>49</v>
      </c>
      <c r="B41" s="2" t="s">
        <v>76</v>
      </c>
      <c r="C41" s="3">
        <v>330696</v>
      </c>
      <c r="D41" s="4">
        <f t="shared" si="2"/>
        <v>-5.2191281799832149E-3</v>
      </c>
      <c r="E41" s="3">
        <v>104231</v>
      </c>
      <c r="F41" s="4">
        <f t="shared" si="3"/>
        <v>-8.5324556730842407E-3</v>
      </c>
      <c r="G41" s="2"/>
      <c r="H41" s="4"/>
      <c r="I41" s="2"/>
      <c r="J41" s="2"/>
      <c r="K41" s="3">
        <v>1735</v>
      </c>
      <c r="L41" s="3">
        <v>897</v>
      </c>
      <c r="M41" s="2"/>
      <c r="N41" s="2"/>
    </row>
    <row r="42" spans="1:14">
      <c r="A42" s="2" t="s">
        <v>16</v>
      </c>
      <c r="B42" s="2" t="s">
        <v>78</v>
      </c>
      <c r="C42" s="3">
        <v>166162</v>
      </c>
      <c r="D42" s="4">
        <f t="shared" si="2"/>
        <v>-4.5410975317517373E-3</v>
      </c>
      <c r="E42" s="3">
        <v>47140</v>
      </c>
      <c r="F42" s="4">
        <f t="shared" si="3"/>
        <v>2.1258503401360546E-3</v>
      </c>
      <c r="G42" s="2"/>
      <c r="H42" s="2"/>
      <c r="I42" s="2"/>
      <c r="J42" s="2"/>
      <c r="K42" s="2">
        <v>758</v>
      </c>
      <c r="L42" s="2">
        <v>-100</v>
      </c>
      <c r="M42" s="2"/>
      <c r="N42" s="2"/>
    </row>
    <row r="43" spans="1:14">
      <c r="A43" s="2" t="s">
        <v>39</v>
      </c>
      <c r="B43" s="2" t="s">
        <v>80</v>
      </c>
      <c r="C43" s="3">
        <v>93961</v>
      </c>
      <c r="D43" s="4">
        <f t="shared" si="2"/>
        <v>-2.4947980805979024E-3</v>
      </c>
      <c r="E43" s="3">
        <v>33970</v>
      </c>
      <c r="F43" s="4">
        <f t="shared" si="3"/>
        <v>-5.455051489006401E-2</v>
      </c>
      <c r="G43" s="3">
        <v>1797</v>
      </c>
      <c r="H43" s="2"/>
      <c r="I43" s="3">
        <v>1220</v>
      </c>
      <c r="J43" s="2"/>
      <c r="K43" s="3">
        <v>235</v>
      </c>
      <c r="L43" s="3">
        <v>1960</v>
      </c>
      <c r="M43" s="2">
        <v>-51</v>
      </c>
      <c r="N43" s="3">
        <v>-15</v>
      </c>
    </row>
    <row r="44" spans="1:14">
      <c r="A44" s="2" t="s">
        <v>33</v>
      </c>
      <c r="B44" s="2" t="s">
        <v>78</v>
      </c>
      <c r="C44" s="3">
        <v>162807</v>
      </c>
      <c r="D44" s="4">
        <f t="shared" si="2"/>
        <v>-2.2858193406054663E-3</v>
      </c>
      <c r="E44" s="3">
        <v>79430</v>
      </c>
      <c r="F44" s="4">
        <f t="shared" si="3"/>
        <v>-1.871641237877571E-2</v>
      </c>
      <c r="G44" s="3">
        <v>3587</v>
      </c>
      <c r="H44" s="2"/>
      <c r="I44" s="3">
        <v>2788</v>
      </c>
      <c r="J44" s="2"/>
      <c r="K44" s="2">
        <v>373</v>
      </c>
      <c r="L44" s="3">
        <v>1515</v>
      </c>
      <c r="M44" s="2">
        <v>146</v>
      </c>
      <c r="N44" s="2">
        <v>-92</v>
      </c>
    </row>
    <row r="45" spans="1:14">
      <c r="A45" s="2" t="s">
        <v>37</v>
      </c>
      <c r="B45" s="2" t="s">
        <v>76</v>
      </c>
      <c r="C45" s="3">
        <v>363383</v>
      </c>
      <c r="D45" s="4">
        <f t="shared" si="2"/>
        <v>-1.5963117231374531E-3</v>
      </c>
      <c r="E45" s="3">
        <v>124070</v>
      </c>
      <c r="F45" s="4">
        <f t="shared" si="3"/>
        <v>-1.8285976531282392E-2</v>
      </c>
      <c r="G45" s="3">
        <v>5602</v>
      </c>
      <c r="H45" s="2"/>
      <c r="I45" s="3">
        <v>2746</v>
      </c>
      <c r="J45" s="2"/>
      <c r="K45" s="3">
        <v>581</v>
      </c>
      <c r="L45" s="3">
        <v>2311</v>
      </c>
      <c r="M45" s="2">
        <v>745</v>
      </c>
      <c r="N45" s="2"/>
    </row>
    <row r="46" spans="1:14">
      <c r="A46" s="2" t="s">
        <v>27</v>
      </c>
      <c r="B46" s="2" t="s">
        <v>76</v>
      </c>
      <c r="C46" s="3">
        <v>152152</v>
      </c>
      <c r="D46" s="4">
        <f t="shared" si="2"/>
        <v>-4.7298717679209585E-4</v>
      </c>
      <c r="E46" s="3">
        <v>54690</v>
      </c>
      <c r="F46" s="4">
        <f t="shared" si="3"/>
        <v>-2.8855544703897718E-2</v>
      </c>
      <c r="G46" s="2"/>
      <c r="H46" s="2"/>
      <c r="I46" s="2"/>
      <c r="J46" s="2"/>
      <c r="K46" s="3">
        <v>72</v>
      </c>
      <c r="L46" s="3">
        <v>1625</v>
      </c>
      <c r="M46" s="2"/>
      <c r="N46" s="2"/>
    </row>
    <row r="47" spans="1:14">
      <c r="A47" s="2" t="s">
        <v>53</v>
      </c>
      <c r="B47" s="2" t="s">
        <v>76</v>
      </c>
      <c r="C47" s="3">
        <v>286074</v>
      </c>
      <c r="D47" s="4">
        <v>-1E-4</v>
      </c>
      <c r="E47" s="3">
        <v>113711</v>
      </c>
      <c r="F47" s="4">
        <f t="shared" si="3"/>
        <v>-3.3382070419422295E-2</v>
      </c>
      <c r="G47" s="2"/>
      <c r="H47" s="4"/>
      <c r="I47" s="3">
        <v>2941</v>
      </c>
      <c r="J47" s="4">
        <v>-1E-4</v>
      </c>
      <c r="K47" s="2"/>
      <c r="L47" s="3">
        <v>3927</v>
      </c>
      <c r="M47" s="2"/>
      <c r="N47" s="2"/>
    </row>
    <row r="48" spans="1:14">
      <c r="A48" s="2" t="s">
        <v>36</v>
      </c>
      <c r="B48" s="2" t="s">
        <v>76</v>
      </c>
      <c r="C48" s="3">
        <v>229335</v>
      </c>
      <c r="D48" s="4">
        <f>-K48/(C48+K48)</f>
        <v>1.1830754723570706E-3</v>
      </c>
      <c r="E48" s="3">
        <v>78681</v>
      </c>
      <c r="F48" s="4">
        <f t="shared" si="3"/>
        <v>-1.3317783379105375E-2</v>
      </c>
      <c r="G48" s="3">
        <v>2703</v>
      </c>
      <c r="H48" s="2"/>
      <c r="I48" s="3">
        <v>2321</v>
      </c>
      <c r="J48" s="2"/>
      <c r="K48" s="3">
        <v>-271</v>
      </c>
      <c r="L48" s="2">
        <v>1062</v>
      </c>
      <c r="M48" s="2">
        <v>-5</v>
      </c>
      <c r="N48" s="2">
        <v>-834</v>
      </c>
    </row>
    <row r="49" spans="1:14">
      <c r="A49" s="2" t="s">
        <v>65</v>
      </c>
      <c r="B49" s="2" t="s">
        <v>76</v>
      </c>
      <c r="C49" s="3">
        <v>119147</v>
      </c>
      <c r="D49" s="4">
        <f>-K49/(C49+K49)</f>
        <v>1.9425476807157995E-3</v>
      </c>
      <c r="E49" s="3">
        <v>48617</v>
      </c>
      <c r="F49" s="4">
        <f t="shared" si="3"/>
        <v>3.7576132961701248E-3</v>
      </c>
      <c r="G49" s="3">
        <v>1740</v>
      </c>
      <c r="H49" s="2"/>
      <c r="I49" s="3">
        <v>1551</v>
      </c>
      <c r="J49" s="2"/>
      <c r="K49" s="3">
        <v>-231</v>
      </c>
      <c r="L49" s="3">
        <v>-182</v>
      </c>
      <c r="M49" s="3">
        <v>60</v>
      </c>
      <c r="N49" s="3">
        <v>-134</v>
      </c>
    </row>
    <row r="50" spans="1:14">
      <c r="A50" s="2" t="s">
        <v>47</v>
      </c>
      <c r="B50" s="2" t="s">
        <v>78</v>
      </c>
      <c r="C50" s="3">
        <v>285944</v>
      </c>
      <c r="D50" s="4">
        <f>-K50/(C50+K50)</f>
        <v>6.1152825767225184E-3</v>
      </c>
      <c r="E50" s="3">
        <v>104375</v>
      </c>
      <c r="F50" s="4">
        <f t="shared" si="3"/>
        <v>-1.4018647446131174E-2</v>
      </c>
      <c r="G50" s="3">
        <v>5010</v>
      </c>
      <c r="H50" s="2"/>
      <c r="I50" s="3">
        <v>2731</v>
      </c>
      <c r="J50" s="2"/>
      <c r="K50" s="3">
        <v>-1738</v>
      </c>
      <c r="L50" s="3">
        <v>1484</v>
      </c>
      <c r="M50" s="2">
        <v>109</v>
      </c>
      <c r="N50" s="3">
        <v>1131</v>
      </c>
    </row>
    <row r="51" spans="1:14">
      <c r="A51" s="2" t="s">
        <v>60</v>
      </c>
      <c r="B51" s="2" t="s">
        <v>80</v>
      </c>
      <c r="C51" s="3"/>
      <c r="D51" s="4"/>
      <c r="E51" s="3"/>
      <c r="F51" s="4"/>
      <c r="G51" s="2"/>
      <c r="H51" s="2"/>
      <c r="I51" s="2"/>
      <c r="J51" s="2"/>
      <c r="K51" s="2"/>
      <c r="L51" s="2"/>
      <c r="M51" s="2"/>
      <c r="N51" s="2"/>
    </row>
    <row r="52" spans="1:14">
      <c r="A52" s="2" t="s">
        <v>22</v>
      </c>
      <c r="B52" s="2" t="s">
        <v>79</v>
      </c>
      <c r="C52" s="2"/>
      <c r="D52" s="4"/>
      <c r="E52" s="2"/>
      <c r="F52" s="4"/>
      <c r="G52" s="2"/>
      <c r="H52" s="2"/>
      <c r="I52" s="2"/>
      <c r="J52" s="2"/>
      <c r="K52" s="2"/>
      <c r="L52" s="2"/>
      <c r="M52" s="2"/>
      <c r="N52" s="2"/>
    </row>
    <row r="53" spans="1:14">
      <c r="A53" s="2" t="s">
        <v>38</v>
      </c>
      <c r="B53" s="2" t="s">
        <v>78</v>
      </c>
      <c r="C53" s="2"/>
      <c r="D53" s="4"/>
      <c r="E53" s="3">
        <v>57896</v>
      </c>
      <c r="F53" s="4">
        <f>-L53/(E53+L53)</f>
        <v>-3.5195307292361019E-2</v>
      </c>
      <c r="G53" s="2"/>
      <c r="H53" s="2"/>
      <c r="I53" s="2"/>
      <c r="J53" s="2"/>
      <c r="K53" s="2"/>
      <c r="L53" s="3">
        <v>2112</v>
      </c>
      <c r="M53" s="2"/>
      <c r="N53" s="2"/>
    </row>
    <row r="54" spans="1:14">
      <c r="A54" s="2" t="s">
        <v>62</v>
      </c>
      <c r="B54" s="2" t="s">
        <v>78</v>
      </c>
      <c r="C54" s="2"/>
      <c r="D54" s="4"/>
      <c r="E54" s="3"/>
      <c r="F54" s="4"/>
      <c r="G54" s="2"/>
      <c r="H54" s="2"/>
      <c r="I54" s="2"/>
      <c r="J54" s="2"/>
      <c r="K54" s="2"/>
      <c r="L54" s="3"/>
      <c r="M54" s="2"/>
      <c r="N54" s="2"/>
    </row>
    <row r="55" spans="1:14">
      <c r="A55" s="2" t="s">
        <v>43</v>
      </c>
      <c r="B55" s="2" t="s">
        <v>79</v>
      </c>
      <c r="C55" s="2"/>
      <c r="D55" s="4"/>
      <c r="E55" s="2"/>
      <c r="F55" s="4"/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44</v>
      </c>
      <c r="B56" s="2" t="s">
        <v>76</v>
      </c>
      <c r="C56" s="2"/>
      <c r="D56" s="4"/>
      <c r="E56" s="2"/>
      <c r="F56" s="4"/>
      <c r="G56" s="2"/>
      <c r="H56" s="2"/>
      <c r="I56" s="2"/>
      <c r="J56" s="2"/>
      <c r="K56" s="2"/>
      <c r="L56" s="2"/>
      <c r="M56" s="2"/>
      <c r="N56" s="2"/>
    </row>
    <row r="57" spans="1:14">
      <c r="A57" s="2" t="s">
        <v>55</v>
      </c>
      <c r="B57" s="2" t="s">
        <v>80</v>
      </c>
      <c r="C57" s="2"/>
      <c r="D57" s="4"/>
      <c r="E57" s="2"/>
      <c r="F57" s="4"/>
      <c r="G57" s="2"/>
      <c r="H57" s="4"/>
      <c r="I57" s="2"/>
      <c r="J57" s="4"/>
      <c r="K57" s="2"/>
      <c r="L57" s="2"/>
      <c r="M57" s="2"/>
      <c r="N57" s="2"/>
    </row>
    <row r="58" spans="1:14">
      <c r="A58" s="2" t="s">
        <v>66</v>
      </c>
      <c r="B58" s="2" t="s">
        <v>77</v>
      </c>
      <c r="C58" s="2"/>
      <c r="D58" s="4"/>
      <c r="E58" s="2"/>
      <c r="F58" s="4"/>
      <c r="G58" s="2"/>
      <c r="H58" s="4"/>
      <c r="I58" s="2"/>
      <c r="J58" s="4"/>
      <c r="K58" s="2"/>
      <c r="L58" s="2"/>
      <c r="M58" s="2"/>
      <c r="N58" s="2"/>
    </row>
    <row r="59" spans="1:14">
      <c r="A59" s="2" t="s">
        <v>54</v>
      </c>
      <c r="B59" s="2" t="s">
        <v>79</v>
      </c>
      <c r="C59" s="2"/>
      <c r="D59" s="4"/>
      <c r="E59" s="4"/>
      <c r="F59" s="4"/>
      <c r="G59" s="4"/>
      <c r="H59" s="4"/>
      <c r="I59" s="4"/>
      <c r="J59" s="4"/>
      <c r="K59" s="2"/>
      <c r="L59" s="2"/>
      <c r="M59" s="2"/>
      <c r="N59" s="2"/>
    </row>
  </sheetData>
  <sortState ref="A3:N59">
    <sortCondition ref="D3:D5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opLeftCell="A46" workbookViewId="0">
      <selection activeCell="A52" sqref="A52"/>
    </sheetView>
  </sheetViews>
  <sheetFormatPr defaultRowHeight="15"/>
  <cols>
    <col min="1" max="1" width="28.42578125" customWidth="1"/>
  </cols>
  <sheetData>
    <row r="1" spans="1:14">
      <c r="A1" t="s">
        <v>1</v>
      </c>
      <c r="B1" t="s">
        <v>75</v>
      </c>
      <c r="C1" t="s">
        <v>2</v>
      </c>
      <c r="D1" t="s">
        <v>3</v>
      </c>
      <c r="E1" t="s">
        <v>4</v>
      </c>
      <c r="F1" t="s">
        <v>3</v>
      </c>
      <c r="G1" t="s">
        <v>5</v>
      </c>
      <c r="I1" t="s">
        <v>6</v>
      </c>
      <c r="J1" t="s">
        <v>3</v>
      </c>
      <c r="K1" t="s">
        <v>11</v>
      </c>
      <c r="L1" t="s">
        <v>12</v>
      </c>
      <c r="M1" t="s">
        <v>14</v>
      </c>
      <c r="N1" t="s">
        <v>13</v>
      </c>
    </row>
    <row r="2" spans="1:14">
      <c r="D2" s="1"/>
    </row>
    <row r="3" spans="1:14">
      <c r="A3" s="2" t="s">
        <v>63</v>
      </c>
      <c r="B3" s="2" t="s">
        <v>78</v>
      </c>
      <c r="C3" s="2">
        <v>11904</v>
      </c>
      <c r="D3" s="4">
        <f>-K3/(C3+K3)</f>
        <v>-9.0395048521433485E-2</v>
      </c>
      <c r="E3" s="3">
        <v>3746</v>
      </c>
      <c r="F3" s="4">
        <f>-L3/(E3+L3)</f>
        <v>-0.10617990932951563</v>
      </c>
      <c r="G3" s="2">
        <v>129</v>
      </c>
      <c r="H3" s="2"/>
      <c r="I3" s="2"/>
      <c r="J3" s="2"/>
      <c r="K3" s="2">
        <v>1183</v>
      </c>
      <c r="L3" s="3">
        <v>445</v>
      </c>
      <c r="M3" s="2">
        <v>57</v>
      </c>
      <c r="N3" s="2"/>
    </row>
    <row r="4" spans="1:14">
      <c r="A4" s="2" t="s">
        <v>42</v>
      </c>
      <c r="B4" s="2" t="s">
        <v>77</v>
      </c>
      <c r="C4" s="3">
        <v>46209</v>
      </c>
      <c r="D4" s="4">
        <f>-K4/(C4+K4)</f>
        <v>-5.0643053786415745E-2</v>
      </c>
      <c r="E4" s="3">
        <v>18505</v>
      </c>
      <c r="F4" s="4">
        <f>-L4/(E4+L4)</f>
        <v>-8.2457358191193972E-2</v>
      </c>
      <c r="G4" s="3">
        <v>715</v>
      </c>
      <c r="H4" s="2"/>
      <c r="I4" s="2">
        <v>502</v>
      </c>
      <c r="J4" s="2"/>
      <c r="K4" s="3">
        <v>2465</v>
      </c>
      <c r="L4" s="3">
        <v>1663</v>
      </c>
      <c r="M4" s="2">
        <v>77</v>
      </c>
      <c r="N4" s="2">
        <v>-31</v>
      </c>
    </row>
    <row r="5" spans="1:14">
      <c r="A5" s="2" t="s">
        <v>39</v>
      </c>
      <c r="B5" s="2" t="s">
        <v>80</v>
      </c>
      <c r="C5" s="3">
        <v>93961</v>
      </c>
      <c r="D5" s="4">
        <f>-K5/(C5+K5)</f>
        <v>-2.4947980805979024E-3</v>
      </c>
      <c r="E5" s="3">
        <v>33970</v>
      </c>
      <c r="F5" s="4">
        <f>-L5/(E5+L5)</f>
        <v>-5.455051489006401E-2</v>
      </c>
      <c r="G5" s="3">
        <v>1797</v>
      </c>
      <c r="H5" s="2"/>
      <c r="I5" s="3">
        <v>1220</v>
      </c>
      <c r="J5" s="2"/>
      <c r="K5" s="3">
        <v>235</v>
      </c>
      <c r="L5" s="3">
        <v>1960</v>
      </c>
      <c r="M5" s="2">
        <v>-51</v>
      </c>
      <c r="N5" s="3">
        <v>-15</v>
      </c>
    </row>
    <row r="6" spans="1:14">
      <c r="A6" s="2" t="s">
        <v>50</v>
      </c>
      <c r="B6" s="2" t="s">
        <v>80</v>
      </c>
      <c r="C6" s="3">
        <v>59277</v>
      </c>
      <c r="D6" s="4">
        <f>-K6/(C6+K6)</f>
        <v>-2.2654201909284265E-2</v>
      </c>
      <c r="E6" s="3">
        <v>34126</v>
      </c>
      <c r="F6" s="4">
        <f>-L6/(E6+L6)</f>
        <v>-5.3737799467613132E-2</v>
      </c>
      <c r="G6" s="3">
        <v>1307</v>
      </c>
      <c r="H6" s="4">
        <f>-N6/(G6+N6)</f>
        <v>-4.9454545454545452E-2</v>
      </c>
      <c r="I6" s="3">
        <v>1254</v>
      </c>
      <c r="J6" s="2"/>
      <c r="K6" s="3">
        <v>1374</v>
      </c>
      <c r="L6" s="3">
        <v>1938</v>
      </c>
      <c r="M6" s="2">
        <v>117</v>
      </c>
      <c r="N6" s="3">
        <v>68</v>
      </c>
    </row>
    <row r="7" spans="1:14">
      <c r="A7" s="2" t="s">
        <v>56</v>
      </c>
      <c r="B7" s="2" t="s">
        <v>79</v>
      </c>
      <c r="C7" s="3">
        <v>107571</v>
      </c>
      <c r="D7" s="4">
        <f>-K7/(C7+K7)</f>
        <v>-2.411343657295267E-2</v>
      </c>
      <c r="E7" s="3">
        <v>32296</v>
      </c>
      <c r="F7" s="4">
        <f>-L7/(E7+L7)</f>
        <v>-4.4412225937213362E-2</v>
      </c>
      <c r="G7" s="3"/>
      <c r="H7" s="2"/>
      <c r="I7" s="3"/>
      <c r="J7" s="2"/>
      <c r="K7" s="3">
        <v>2658</v>
      </c>
      <c r="L7" s="3">
        <v>1501</v>
      </c>
      <c r="M7" s="2"/>
      <c r="N7" s="3"/>
    </row>
    <row r="8" spans="1:14">
      <c r="A8" s="2" t="s">
        <v>24</v>
      </c>
      <c r="B8" s="2" t="s">
        <v>80</v>
      </c>
      <c r="C8" s="3">
        <v>132023</v>
      </c>
      <c r="D8" s="4">
        <v>-1.29E-2</v>
      </c>
      <c r="E8" s="3">
        <v>61007</v>
      </c>
      <c r="F8" s="4">
        <v>-4.2500000000000003E-2</v>
      </c>
      <c r="G8" s="2"/>
      <c r="H8" s="2"/>
      <c r="I8" s="2"/>
      <c r="J8" s="2"/>
      <c r="K8" s="2">
        <f>C8*D8/(D8-1)</f>
        <v>1681.4065554348902</v>
      </c>
      <c r="L8" s="2">
        <f>E8*F8/(F8-1)</f>
        <v>2487.0959232613909</v>
      </c>
      <c r="M8" s="2"/>
      <c r="N8" s="2"/>
    </row>
    <row r="9" spans="1:14">
      <c r="A9" s="2" t="s">
        <v>34</v>
      </c>
      <c r="B9" s="2" t="s">
        <v>79</v>
      </c>
      <c r="C9" s="3">
        <v>89459</v>
      </c>
      <c r="D9" s="4">
        <f>-K9/(C9+K9)</f>
        <v>-2.1557475664442743E-2</v>
      </c>
      <c r="E9" s="3">
        <v>30328</v>
      </c>
      <c r="F9" s="4">
        <f>-L9/(E9+L9)</f>
        <v>-4.1345302819572639E-2</v>
      </c>
      <c r="G9" s="3">
        <v>1429</v>
      </c>
      <c r="H9" s="2"/>
      <c r="I9" s="3">
        <v>1067</v>
      </c>
      <c r="J9" s="2"/>
      <c r="K9" s="3">
        <v>1971</v>
      </c>
      <c r="L9" s="3">
        <v>1308</v>
      </c>
      <c r="M9" s="2">
        <v>102</v>
      </c>
      <c r="N9" s="3">
        <v>-85</v>
      </c>
    </row>
    <row r="10" spans="1:14">
      <c r="A10" s="2" t="s">
        <v>18</v>
      </c>
      <c r="B10" s="2" t="s">
        <v>80</v>
      </c>
      <c r="C10" s="3">
        <v>86691</v>
      </c>
      <c r="D10" s="4">
        <f>-K10/(C10+K10)</f>
        <v>-3.3113986169975462E-2</v>
      </c>
      <c r="E10" s="3">
        <v>39912</v>
      </c>
      <c r="F10" s="4">
        <f>-L10/(E10+L10)</f>
        <v>-4.1199221659019389E-2</v>
      </c>
      <c r="G10" s="3">
        <v>1883</v>
      </c>
      <c r="H10" s="2"/>
      <c r="I10" s="3">
        <v>1212</v>
      </c>
      <c r="J10" s="2"/>
      <c r="K10" s="3">
        <v>2969</v>
      </c>
      <c r="L10" s="3">
        <v>1715</v>
      </c>
      <c r="M10" s="2">
        <v>210</v>
      </c>
      <c r="N10" s="3">
        <v>274</v>
      </c>
    </row>
    <row r="11" spans="1:14">
      <c r="A11" s="2" t="s">
        <v>30</v>
      </c>
      <c r="B11" s="2" t="s">
        <v>80</v>
      </c>
      <c r="C11" s="3">
        <v>66342</v>
      </c>
      <c r="D11" s="4">
        <v>-0.02</v>
      </c>
      <c r="E11" s="3">
        <v>30960</v>
      </c>
      <c r="F11" s="4">
        <v>-0.04</v>
      </c>
      <c r="G11" s="3">
        <v>1021</v>
      </c>
      <c r="H11" s="5">
        <v>-0.01</v>
      </c>
      <c r="I11" s="3">
        <v>1381</v>
      </c>
      <c r="J11" s="5">
        <v>-0.01</v>
      </c>
      <c r="K11" s="2">
        <f>C11*D11/(D11-1)</f>
        <v>1300.8235294117646</v>
      </c>
      <c r="L11" s="2">
        <f>E11*F11/(F11-1)</f>
        <v>1190.7692307692307</v>
      </c>
      <c r="M11" s="2"/>
      <c r="N11" s="2"/>
    </row>
    <row r="12" spans="1:14">
      <c r="A12" s="2" t="s">
        <v>40</v>
      </c>
      <c r="B12" s="2" t="s">
        <v>78</v>
      </c>
      <c r="C12" s="3">
        <v>233350</v>
      </c>
      <c r="D12" s="4">
        <f t="shared" ref="D12:D17" si="0">-K12/(C12+K12)</f>
        <v>-7.0804292510233437E-3</v>
      </c>
      <c r="E12" s="3">
        <v>52180</v>
      </c>
      <c r="F12" s="4">
        <f t="shared" ref="F12:F22" si="1">-L12/(E12+L12)</f>
        <v>-3.9767394784784971E-2</v>
      </c>
      <c r="G12" s="3">
        <v>2064</v>
      </c>
      <c r="H12" s="2"/>
      <c r="I12" s="2"/>
      <c r="J12" s="2"/>
      <c r="K12" s="3">
        <v>1664</v>
      </c>
      <c r="L12" s="3">
        <v>2161</v>
      </c>
      <c r="M12" s="2">
        <v>111</v>
      </c>
      <c r="N12" s="2"/>
    </row>
    <row r="13" spans="1:14">
      <c r="A13" s="2" t="s">
        <v>52</v>
      </c>
      <c r="B13" s="2" t="s">
        <v>79</v>
      </c>
      <c r="C13" s="3">
        <v>97363</v>
      </c>
      <c r="D13" s="4">
        <f t="shared" si="0"/>
        <v>-1.8330123713211199E-2</v>
      </c>
      <c r="E13" s="3">
        <v>41820</v>
      </c>
      <c r="F13" s="4">
        <f t="shared" si="1"/>
        <v>-3.961419221495005E-2</v>
      </c>
      <c r="G13" s="2"/>
      <c r="H13" s="4"/>
      <c r="I13" s="2"/>
      <c r="J13" s="2"/>
      <c r="K13" s="3">
        <v>1818</v>
      </c>
      <c r="L13" s="3">
        <v>1725</v>
      </c>
      <c r="M13" s="2"/>
      <c r="N13" s="2"/>
    </row>
    <row r="14" spans="1:14">
      <c r="A14" s="2" t="s">
        <v>25</v>
      </c>
      <c r="B14" s="2" t="s">
        <v>80</v>
      </c>
      <c r="C14" s="3">
        <v>194967</v>
      </c>
      <c r="D14" s="4">
        <f t="shared" si="0"/>
        <v>-8.1245802893714011E-3</v>
      </c>
      <c r="E14" s="3">
        <v>107231</v>
      </c>
      <c r="F14" s="4">
        <f t="shared" si="1"/>
        <v>-3.7008764997485455E-2</v>
      </c>
      <c r="G14" s="3">
        <v>3702</v>
      </c>
      <c r="H14" s="2"/>
      <c r="I14" s="3">
        <v>3286</v>
      </c>
      <c r="J14" s="2"/>
      <c r="K14" s="3">
        <v>1597</v>
      </c>
      <c r="L14" s="3">
        <v>4121</v>
      </c>
      <c r="M14" s="2">
        <v>535</v>
      </c>
      <c r="N14" s="3">
        <v>226</v>
      </c>
    </row>
    <row r="15" spans="1:14">
      <c r="A15" s="2" t="s">
        <v>45</v>
      </c>
      <c r="B15" s="2" t="s">
        <v>76</v>
      </c>
      <c r="C15" s="3">
        <v>234004</v>
      </c>
      <c r="D15" s="4">
        <f t="shared" si="0"/>
        <v>-6.4368206521739132E-3</v>
      </c>
      <c r="E15" s="3">
        <v>87443</v>
      </c>
      <c r="F15" s="4">
        <f t="shared" si="1"/>
        <v>-3.6865293534530233E-2</v>
      </c>
      <c r="G15" s="3">
        <v>3229</v>
      </c>
      <c r="H15" s="2"/>
      <c r="I15" s="2"/>
      <c r="J15" s="2"/>
      <c r="K15" s="3">
        <v>1516</v>
      </c>
      <c r="L15" s="3">
        <v>3347</v>
      </c>
      <c r="M15" s="2">
        <v>290</v>
      </c>
      <c r="N15" s="2"/>
    </row>
    <row r="16" spans="1:14">
      <c r="A16" s="2" t="s">
        <v>17</v>
      </c>
      <c r="B16" s="2" t="s">
        <v>77</v>
      </c>
      <c r="C16" s="3">
        <v>34851</v>
      </c>
      <c r="D16" s="4">
        <f t="shared" si="0"/>
        <v>-2.9274135145674337E-2</v>
      </c>
      <c r="E16" s="3">
        <v>23996</v>
      </c>
      <c r="F16" s="4">
        <f t="shared" si="1"/>
        <v>-3.6111669009841335E-2</v>
      </c>
      <c r="G16" s="2"/>
      <c r="H16" s="2"/>
      <c r="I16" s="2"/>
      <c r="J16" s="2"/>
      <c r="K16" s="3">
        <v>1051</v>
      </c>
      <c r="L16" s="2">
        <v>899</v>
      </c>
      <c r="M16" s="2"/>
      <c r="N16" s="2"/>
    </row>
    <row r="17" spans="1:14">
      <c r="A17" s="2" t="s">
        <v>61</v>
      </c>
      <c r="B17" s="2" t="s">
        <v>78</v>
      </c>
      <c r="C17" s="3">
        <v>34727</v>
      </c>
      <c r="D17" s="4">
        <f t="shared" si="0"/>
        <v>-2.6436781609195402E-2</v>
      </c>
      <c r="E17" s="3">
        <v>13628</v>
      </c>
      <c r="F17" s="4">
        <f t="shared" si="1"/>
        <v>-3.5254141299730993E-2</v>
      </c>
      <c r="G17" s="3"/>
      <c r="H17" s="2"/>
      <c r="I17" s="3">
        <v>384</v>
      </c>
      <c r="J17" s="2"/>
      <c r="K17" s="3">
        <v>943</v>
      </c>
      <c r="L17" s="3">
        <v>498</v>
      </c>
      <c r="M17" s="2"/>
      <c r="N17" s="3"/>
    </row>
    <row r="18" spans="1:14">
      <c r="A18" s="2" t="s">
        <v>38</v>
      </c>
      <c r="B18" s="2" t="s">
        <v>78</v>
      </c>
      <c r="C18" s="2"/>
      <c r="D18" s="4"/>
      <c r="E18" s="3">
        <v>57896</v>
      </c>
      <c r="F18" s="4">
        <f t="shared" si="1"/>
        <v>-3.5195307292361019E-2</v>
      </c>
      <c r="G18" s="2"/>
      <c r="H18" s="2"/>
      <c r="I18" s="2"/>
      <c r="J18" s="2"/>
      <c r="K18" s="2"/>
      <c r="L18" s="3">
        <v>2112</v>
      </c>
      <c r="M18" s="2"/>
      <c r="N18" s="2"/>
    </row>
    <row r="19" spans="1:14">
      <c r="A19" s="2" t="s">
        <v>41</v>
      </c>
      <c r="B19" s="2" t="s">
        <v>77</v>
      </c>
      <c r="C19" s="3">
        <v>26997</v>
      </c>
      <c r="D19" s="4">
        <f>-K19/(C19+K19)</f>
        <v>-3.0419479959775893E-2</v>
      </c>
      <c r="E19" s="3">
        <v>13201</v>
      </c>
      <c r="F19" s="4">
        <f t="shared" si="1"/>
        <v>-3.3601756954612004E-2</v>
      </c>
      <c r="G19" s="3">
        <v>534</v>
      </c>
      <c r="H19" s="2"/>
      <c r="I19" s="2">
        <v>347</v>
      </c>
      <c r="J19" s="2"/>
      <c r="K19" s="3">
        <v>847</v>
      </c>
      <c r="L19" s="3">
        <v>459</v>
      </c>
      <c r="M19" s="2">
        <v>5</v>
      </c>
      <c r="N19" s="2">
        <v>32</v>
      </c>
    </row>
    <row r="20" spans="1:14">
      <c r="A20" s="2" t="s">
        <v>53</v>
      </c>
      <c r="B20" s="2" t="s">
        <v>76</v>
      </c>
      <c r="C20" s="3">
        <v>286074</v>
      </c>
      <c r="D20" s="4">
        <v>-1E-4</v>
      </c>
      <c r="E20" s="3">
        <v>113711</v>
      </c>
      <c r="F20" s="4">
        <f t="shared" si="1"/>
        <v>-3.3382070419422295E-2</v>
      </c>
      <c r="G20" s="2"/>
      <c r="H20" s="4"/>
      <c r="I20" s="3">
        <v>2941</v>
      </c>
      <c r="J20" s="4">
        <v>-1E-4</v>
      </c>
      <c r="K20" s="2">
        <f>C20*D20/(D20-1)</f>
        <v>28.604539546045398</v>
      </c>
      <c r="L20" s="3">
        <v>3927</v>
      </c>
      <c r="M20" s="2"/>
      <c r="N20" s="2"/>
    </row>
    <row r="21" spans="1:14">
      <c r="A21" s="2" t="s">
        <v>23</v>
      </c>
      <c r="B21" s="2" t="s">
        <v>76</v>
      </c>
      <c r="C21" s="3">
        <v>164481</v>
      </c>
      <c r="D21" s="4">
        <f>-K21/(C21+K21)</f>
        <v>-6.5052730765049107E-3</v>
      </c>
      <c r="E21" s="3">
        <v>66447</v>
      </c>
      <c r="F21" s="4">
        <f t="shared" si="1"/>
        <v>-3.1314235731467306E-2</v>
      </c>
      <c r="G21" s="3">
        <v>2019</v>
      </c>
      <c r="H21" s="2"/>
      <c r="I21" s="3">
        <v>1616</v>
      </c>
      <c r="J21" s="2"/>
      <c r="K21" s="3">
        <v>1077</v>
      </c>
      <c r="L21" s="3">
        <v>2148</v>
      </c>
      <c r="M21" s="2">
        <v>160</v>
      </c>
      <c r="N21" s="3">
        <v>228</v>
      </c>
    </row>
    <row r="22" spans="1:14">
      <c r="A22" s="2" t="s">
        <v>20</v>
      </c>
      <c r="B22" s="2" t="s">
        <v>79</v>
      </c>
      <c r="C22" s="3">
        <v>108574</v>
      </c>
      <c r="D22" s="4">
        <f>-K22/(C22+K22)</f>
        <v>-2.1397411399935104E-2</v>
      </c>
      <c r="E22" s="3">
        <v>40500</v>
      </c>
      <c r="F22" s="4">
        <f t="shared" si="1"/>
        <v>-3.0613466095406782E-2</v>
      </c>
      <c r="G22" s="2">
        <v>0</v>
      </c>
      <c r="H22" s="2"/>
      <c r="I22" s="2"/>
      <c r="J22" s="2"/>
      <c r="K22" s="3">
        <v>2374</v>
      </c>
      <c r="L22" s="3">
        <v>1279</v>
      </c>
      <c r="M22" s="2"/>
      <c r="N22" s="2"/>
    </row>
    <row r="23" spans="1:14">
      <c r="A23" s="2" t="s">
        <v>29</v>
      </c>
      <c r="B23" s="2" t="s">
        <v>76</v>
      </c>
      <c r="C23" s="3">
        <v>81344</v>
      </c>
      <c r="D23" s="4">
        <v>-0.01</v>
      </c>
      <c r="E23" s="3">
        <v>29083</v>
      </c>
      <c r="F23" s="4">
        <v>-0.03</v>
      </c>
      <c r="G23" s="2"/>
      <c r="H23" s="2"/>
      <c r="I23" s="2"/>
      <c r="J23" s="2"/>
      <c r="K23" s="2">
        <f>C23*D23/(D23-1)</f>
        <v>805.38613861386148</v>
      </c>
      <c r="L23" s="2">
        <f>E23*F23/(F23-1)</f>
        <v>847.07766990291259</v>
      </c>
      <c r="M23" s="2"/>
      <c r="N23" s="2"/>
    </row>
    <row r="24" spans="1:14">
      <c r="A24" s="2" t="s">
        <v>48</v>
      </c>
      <c r="B24" s="2" t="s">
        <v>79</v>
      </c>
      <c r="C24" s="3">
        <v>164000</v>
      </c>
      <c r="D24" s="4">
        <v>-2.5999999999999999E-2</v>
      </c>
      <c r="E24" s="3">
        <v>45678</v>
      </c>
      <c r="F24" s="4">
        <v>-0.03</v>
      </c>
      <c r="G24" s="3">
        <v>1885</v>
      </c>
      <c r="H24" s="5">
        <v>0.1</v>
      </c>
      <c r="I24" s="3">
        <v>15457</v>
      </c>
      <c r="J24" s="5">
        <v>-0.02</v>
      </c>
      <c r="K24" s="2">
        <f>C24*D24/(D24-1)</f>
        <v>4155.9454191033137</v>
      </c>
      <c r="L24" s="2">
        <f>E24*F24/(F24-1)</f>
        <v>1330.4271844660193</v>
      </c>
      <c r="M24" s="2"/>
      <c r="N24" s="2"/>
    </row>
    <row r="25" spans="1:14">
      <c r="A25" s="2" t="s">
        <v>8</v>
      </c>
      <c r="B25" s="2" t="s">
        <v>78</v>
      </c>
      <c r="C25" s="2">
        <v>132719</v>
      </c>
      <c r="D25" s="4">
        <f t="shared" ref="D25:D30" si="2">-K25/(C25+K25)</f>
        <v>-1.5897614616314334E-2</v>
      </c>
      <c r="E25" s="2">
        <v>50452</v>
      </c>
      <c r="F25" s="4">
        <f t="shared" ref="F25:F30" si="3">-L25/(E25+L25)</f>
        <v>-2.9507944446581773E-2</v>
      </c>
      <c r="G25" s="2">
        <v>1944</v>
      </c>
      <c r="H25" s="2"/>
      <c r="I25" s="2">
        <v>1561</v>
      </c>
      <c r="J25" s="2"/>
      <c r="K25" s="2">
        <v>2144</v>
      </c>
      <c r="L25" s="2">
        <v>1534</v>
      </c>
      <c r="M25" s="2"/>
      <c r="N25" s="2"/>
    </row>
    <row r="26" spans="1:14">
      <c r="A26" s="2" t="s">
        <v>35</v>
      </c>
      <c r="B26" s="2" t="s">
        <v>76</v>
      </c>
      <c r="C26" s="3">
        <v>134008</v>
      </c>
      <c r="D26" s="4">
        <f t="shared" si="2"/>
        <v>-1.0835867607546724E-2</v>
      </c>
      <c r="E26" s="3">
        <v>66136</v>
      </c>
      <c r="F26" s="4">
        <f t="shared" si="3"/>
        <v>-2.9296072330182586E-2</v>
      </c>
      <c r="G26" s="3">
        <v>2056</v>
      </c>
      <c r="H26" s="2"/>
      <c r="I26" s="3">
        <v>1936</v>
      </c>
      <c r="J26" s="2"/>
      <c r="K26" s="3">
        <v>1468</v>
      </c>
      <c r="L26" s="3">
        <v>1996</v>
      </c>
      <c r="M26" s="2">
        <v>262</v>
      </c>
      <c r="N26" s="3">
        <v>192</v>
      </c>
    </row>
    <row r="27" spans="1:14">
      <c r="A27" s="2" t="s">
        <v>27</v>
      </c>
      <c r="B27" s="2" t="s">
        <v>76</v>
      </c>
      <c r="C27" s="3">
        <v>152152</v>
      </c>
      <c r="D27" s="4">
        <f t="shared" si="2"/>
        <v>-4.7298717679209585E-4</v>
      </c>
      <c r="E27" s="3">
        <v>54690</v>
      </c>
      <c r="F27" s="4">
        <f t="shared" si="3"/>
        <v>-2.8855544703897718E-2</v>
      </c>
      <c r="G27" s="2"/>
      <c r="H27" s="2"/>
      <c r="I27" s="2"/>
      <c r="J27" s="2"/>
      <c r="K27" s="3">
        <v>72</v>
      </c>
      <c r="L27" s="3">
        <v>1625</v>
      </c>
      <c r="M27" s="2"/>
      <c r="N27" s="2"/>
    </row>
    <row r="28" spans="1:14">
      <c r="A28" s="2" t="s">
        <v>10</v>
      </c>
      <c r="B28" s="2" t="s">
        <v>77</v>
      </c>
      <c r="C28" s="3">
        <v>74766</v>
      </c>
      <c r="D28" s="4">
        <f t="shared" si="2"/>
        <v>-1.3979373829557143E-2</v>
      </c>
      <c r="E28" s="3">
        <v>31528</v>
      </c>
      <c r="F28" s="4">
        <f t="shared" si="3"/>
        <v>-2.8742182927204953E-2</v>
      </c>
      <c r="G28" s="3">
        <v>1387</v>
      </c>
      <c r="H28" s="5">
        <f>-M28/(G28+M28)</f>
        <v>-0.13582554517133957</v>
      </c>
      <c r="I28" s="2">
        <v>816</v>
      </c>
      <c r="J28" s="2">
        <f>-N28/(I28+N28)</f>
        <v>-9.7087378640776691E-3</v>
      </c>
      <c r="K28" s="3">
        <v>1060</v>
      </c>
      <c r="L28" s="2">
        <v>933</v>
      </c>
      <c r="M28" s="2">
        <v>218</v>
      </c>
      <c r="N28" s="2">
        <v>8</v>
      </c>
    </row>
    <row r="29" spans="1:14">
      <c r="A29" s="2" t="s">
        <v>57</v>
      </c>
      <c r="B29" s="2" t="s">
        <v>77</v>
      </c>
      <c r="C29" s="3">
        <v>61095</v>
      </c>
      <c r="D29" s="4">
        <f t="shared" si="2"/>
        <v>-3.4956087698237187E-2</v>
      </c>
      <c r="E29" s="3">
        <v>29399</v>
      </c>
      <c r="F29" s="4">
        <f t="shared" si="3"/>
        <v>-2.781084656084656E-2</v>
      </c>
      <c r="G29" s="3">
        <v>1451</v>
      </c>
      <c r="H29" s="2"/>
      <c r="I29" s="2">
        <v>945</v>
      </c>
      <c r="J29" s="2"/>
      <c r="K29" s="3">
        <v>2213</v>
      </c>
      <c r="L29" s="3">
        <v>841</v>
      </c>
      <c r="M29" s="2">
        <v>204</v>
      </c>
      <c r="N29" s="2"/>
    </row>
    <row r="30" spans="1:14">
      <c r="A30" s="2" t="s">
        <v>58</v>
      </c>
      <c r="B30" s="2" t="s">
        <v>78</v>
      </c>
      <c r="C30" s="3">
        <v>114990</v>
      </c>
      <c r="D30" s="4">
        <f t="shared" si="2"/>
        <v>-1.7557349737280532E-2</v>
      </c>
      <c r="E30" s="3">
        <v>44865</v>
      </c>
      <c r="F30" s="4">
        <f t="shared" si="3"/>
        <v>-2.4525471267366775E-2</v>
      </c>
      <c r="G30" s="3">
        <v>2208</v>
      </c>
      <c r="H30" s="2"/>
      <c r="I30" s="3">
        <v>1502</v>
      </c>
      <c r="J30" s="2"/>
      <c r="K30" s="3">
        <v>2055</v>
      </c>
      <c r="L30" s="3">
        <v>1128</v>
      </c>
      <c r="M30" s="3">
        <v>208</v>
      </c>
      <c r="N30" s="2"/>
    </row>
    <row r="31" spans="1:14">
      <c r="A31" s="2" t="s">
        <v>9</v>
      </c>
      <c r="B31" s="2" t="s">
        <v>79</v>
      </c>
      <c r="C31" s="3">
        <v>170887</v>
      </c>
      <c r="D31" s="4">
        <v>-1.7999999999999999E-2</v>
      </c>
      <c r="E31" s="3">
        <v>63040</v>
      </c>
      <c r="F31" s="4">
        <v>-2.4E-2</v>
      </c>
      <c r="G31" s="3">
        <v>3359</v>
      </c>
      <c r="H31" s="4">
        <v>-6.6000000000000003E-2</v>
      </c>
      <c r="I31" s="3">
        <v>2508</v>
      </c>
      <c r="J31" s="4">
        <v>1.6E-2</v>
      </c>
      <c r="K31" s="2">
        <f>C31*D31/(D31-1)</f>
        <v>3021.5776031434184</v>
      </c>
      <c r="L31" s="2">
        <f>E31*F31/(F31-1)</f>
        <v>1477.5</v>
      </c>
      <c r="M31" s="2"/>
      <c r="N31" s="2"/>
    </row>
    <row r="32" spans="1:14">
      <c r="A32" s="2" t="s">
        <v>26</v>
      </c>
      <c r="B32" s="2" t="s">
        <v>80</v>
      </c>
      <c r="C32" s="3">
        <v>168720</v>
      </c>
      <c r="D32" s="4">
        <f>-K32/(C32+K32)</f>
        <v>-1.6771757246587957E-2</v>
      </c>
      <c r="E32" s="3">
        <v>53449</v>
      </c>
      <c r="F32" s="4">
        <f>-L32/(E32+L32)</f>
        <v>-2.2334004024144868E-2</v>
      </c>
      <c r="G32" s="3">
        <v>2239</v>
      </c>
      <c r="H32" s="5">
        <v>-0.09</v>
      </c>
      <c r="I32" s="3">
        <v>2053</v>
      </c>
      <c r="J32" s="4">
        <v>-4.4999999999999998E-2</v>
      </c>
      <c r="K32" s="3">
        <v>2878</v>
      </c>
      <c r="L32" s="3">
        <v>1221</v>
      </c>
      <c r="M32" s="2"/>
      <c r="N32" s="2"/>
    </row>
    <row r="33" spans="1:14">
      <c r="A33" s="2" t="s">
        <v>19</v>
      </c>
      <c r="B33" s="2" t="s">
        <v>80</v>
      </c>
      <c r="C33" s="3">
        <v>154725</v>
      </c>
      <c r="D33" s="4">
        <f>-K33/(C33+K33)</f>
        <v>-2.2274881516587679E-2</v>
      </c>
      <c r="E33" s="3">
        <v>59950</v>
      </c>
      <c r="F33" s="4">
        <f>-L33/(E33+L33)</f>
        <v>-2.1959018533020101E-2</v>
      </c>
      <c r="G33" s="3">
        <v>2219</v>
      </c>
      <c r="H33" s="2"/>
      <c r="I33" s="3">
        <v>1793</v>
      </c>
      <c r="J33" s="2"/>
      <c r="K33" s="3">
        <v>3525</v>
      </c>
      <c r="L33" s="3">
        <v>1346</v>
      </c>
      <c r="M33" s="3">
        <v>243</v>
      </c>
      <c r="N33" s="3">
        <v>93</v>
      </c>
    </row>
    <row r="34" spans="1:14">
      <c r="A34" s="2" t="s">
        <v>15</v>
      </c>
      <c r="B34" s="2" t="s">
        <v>77</v>
      </c>
      <c r="C34" s="3">
        <v>73668</v>
      </c>
      <c r="D34" s="4">
        <v>-0.03</v>
      </c>
      <c r="E34" s="3">
        <v>46701</v>
      </c>
      <c r="F34" s="4">
        <v>-0.02</v>
      </c>
      <c r="G34" s="2"/>
      <c r="H34" s="2"/>
      <c r="I34" s="3">
        <v>1324</v>
      </c>
      <c r="J34" s="5">
        <v>0</v>
      </c>
      <c r="K34" s="2">
        <f>C34*D34/(D34-1)</f>
        <v>2145.6699029126212</v>
      </c>
      <c r="L34" s="2">
        <f>E34*F34/(F34-1)</f>
        <v>915.7058823529411</v>
      </c>
      <c r="M34" s="2"/>
      <c r="N34" s="2"/>
    </row>
    <row r="35" spans="1:14">
      <c r="A35" s="2" t="s">
        <v>51</v>
      </c>
      <c r="B35" s="2" t="s">
        <v>80</v>
      </c>
      <c r="C35" s="3">
        <v>182439</v>
      </c>
      <c r="D35" s="4">
        <f t="shared" ref="D35:D40" si="4">-K35/(C35+K35)</f>
        <v>-2.9884238457079958E-2</v>
      </c>
      <c r="E35" s="3">
        <v>107958</v>
      </c>
      <c r="F35" s="4">
        <f t="shared" ref="F35:F40" si="5">-L35/(E35+L35)</f>
        <v>-1.9196700311617049E-2</v>
      </c>
      <c r="G35" s="2"/>
      <c r="H35" s="4"/>
      <c r="I35" s="2"/>
      <c r="J35" s="2"/>
      <c r="K35" s="3">
        <v>5620</v>
      </c>
      <c r="L35" s="3">
        <v>2113</v>
      </c>
      <c r="M35" s="2"/>
      <c r="N35" s="2"/>
    </row>
    <row r="36" spans="1:14">
      <c r="A36" s="2" t="s">
        <v>33</v>
      </c>
      <c r="B36" s="2" t="s">
        <v>78</v>
      </c>
      <c r="C36" s="3">
        <v>162807</v>
      </c>
      <c r="D36" s="4">
        <f t="shared" si="4"/>
        <v>-2.2858193406054663E-3</v>
      </c>
      <c r="E36" s="3">
        <v>79430</v>
      </c>
      <c r="F36" s="4">
        <f t="shared" si="5"/>
        <v>-1.871641237877571E-2</v>
      </c>
      <c r="G36" s="3">
        <v>3587</v>
      </c>
      <c r="H36" s="2"/>
      <c r="I36" s="3">
        <v>2788</v>
      </c>
      <c r="J36" s="2"/>
      <c r="K36" s="2">
        <v>373</v>
      </c>
      <c r="L36" s="3">
        <v>1515</v>
      </c>
      <c r="M36" s="2">
        <v>146</v>
      </c>
      <c r="N36" s="2">
        <v>-92</v>
      </c>
    </row>
    <row r="37" spans="1:14">
      <c r="A37" s="2" t="s">
        <v>37</v>
      </c>
      <c r="B37" s="2" t="s">
        <v>76</v>
      </c>
      <c r="C37" s="3">
        <v>363383</v>
      </c>
      <c r="D37" s="4">
        <f t="shared" si="4"/>
        <v>-1.5963117231374531E-3</v>
      </c>
      <c r="E37" s="3">
        <v>124070</v>
      </c>
      <c r="F37" s="4">
        <f t="shared" si="5"/>
        <v>-1.8285976531282392E-2</v>
      </c>
      <c r="G37" s="3">
        <v>5602</v>
      </c>
      <c r="H37" s="2"/>
      <c r="I37" s="3">
        <v>2746</v>
      </c>
      <c r="J37" s="2"/>
      <c r="K37" s="3">
        <v>581</v>
      </c>
      <c r="L37" s="3">
        <v>2311</v>
      </c>
      <c r="M37" s="2">
        <v>745</v>
      </c>
      <c r="N37" s="2"/>
    </row>
    <row r="38" spans="1:14">
      <c r="A38" s="2" t="s">
        <v>64</v>
      </c>
      <c r="B38" s="2" t="s">
        <v>79</v>
      </c>
      <c r="C38" s="3">
        <v>152413</v>
      </c>
      <c r="D38" s="4">
        <f t="shared" si="4"/>
        <v>-1.6087279300216261E-2</v>
      </c>
      <c r="E38" s="3">
        <v>62369</v>
      </c>
      <c r="F38" s="4">
        <f t="shared" si="5"/>
        <v>-1.8166648300615526E-2</v>
      </c>
      <c r="G38" s="3">
        <v>2501</v>
      </c>
      <c r="H38" s="2"/>
      <c r="I38" s="3">
        <v>1985</v>
      </c>
      <c r="J38" s="2"/>
      <c r="K38" s="3">
        <v>2492</v>
      </c>
      <c r="L38" s="3">
        <v>1154</v>
      </c>
      <c r="M38" s="3">
        <v>-207</v>
      </c>
      <c r="N38" s="3">
        <v>-1985</v>
      </c>
    </row>
    <row r="39" spans="1:14">
      <c r="A39" s="2" t="s">
        <v>21</v>
      </c>
      <c r="B39" s="2" t="s">
        <v>76</v>
      </c>
      <c r="C39" s="3">
        <v>262000</v>
      </c>
      <c r="D39" s="4">
        <f t="shared" si="4"/>
        <v>-2.6022304832713755E-2</v>
      </c>
      <c r="E39" s="3">
        <v>135400</v>
      </c>
      <c r="F39" s="4">
        <f t="shared" si="5"/>
        <v>-1.741654571843251E-2</v>
      </c>
      <c r="G39" s="2"/>
      <c r="H39" s="2"/>
      <c r="I39" s="2"/>
      <c r="J39" s="2"/>
      <c r="K39" s="3">
        <v>7000</v>
      </c>
      <c r="L39" s="3">
        <v>2400</v>
      </c>
      <c r="M39" s="2"/>
      <c r="N39" s="2"/>
    </row>
    <row r="40" spans="1:14">
      <c r="A40" s="2" t="s">
        <v>31</v>
      </c>
      <c r="B40" s="2" t="s">
        <v>76</v>
      </c>
      <c r="C40" s="3">
        <v>178448</v>
      </c>
      <c r="D40" s="4">
        <f t="shared" si="4"/>
        <v>-6.5082926449055488E-3</v>
      </c>
      <c r="E40" s="3">
        <v>68706</v>
      </c>
      <c r="F40" s="4">
        <f t="shared" si="5"/>
        <v>-1.5024228001261576E-2</v>
      </c>
      <c r="G40" s="3">
        <v>1874</v>
      </c>
      <c r="H40" s="2"/>
      <c r="I40" s="3">
        <v>1830</v>
      </c>
      <c r="J40" s="2"/>
      <c r="K40" s="3">
        <v>1169</v>
      </c>
      <c r="L40" s="3">
        <v>1048</v>
      </c>
      <c r="M40" s="2">
        <v>166</v>
      </c>
      <c r="N40" s="2" t="s">
        <v>32</v>
      </c>
    </row>
    <row r="41" spans="1:14">
      <c r="A41" s="2" t="s">
        <v>59</v>
      </c>
      <c r="B41" s="2" t="s">
        <v>78</v>
      </c>
      <c r="C41" s="3">
        <v>220741</v>
      </c>
      <c r="D41" s="4">
        <v>-1.09E-2</v>
      </c>
      <c r="E41" s="3">
        <v>89901</v>
      </c>
      <c r="F41" s="4">
        <v>-1.43E-2</v>
      </c>
      <c r="G41" s="2">
        <v>4393</v>
      </c>
      <c r="H41" s="4">
        <v>-7.6100000000000001E-2</v>
      </c>
      <c r="I41" s="2"/>
      <c r="J41" s="2"/>
      <c r="K41" s="2">
        <f>C41*D41/(D41-1)</f>
        <v>2380.1334454446537</v>
      </c>
      <c r="L41" s="2">
        <f>E41*F41/(F41-1)</f>
        <v>1267.4596273291925</v>
      </c>
      <c r="M41" s="2"/>
      <c r="N41" s="2"/>
    </row>
    <row r="42" spans="1:14">
      <c r="A42" s="2" t="s">
        <v>47</v>
      </c>
      <c r="B42" s="2" t="s">
        <v>78</v>
      </c>
      <c r="C42" s="3">
        <v>285944</v>
      </c>
      <c r="D42" s="4">
        <f>-K42/(C42+K42)</f>
        <v>6.1152825767225184E-3</v>
      </c>
      <c r="E42" s="3">
        <v>104375</v>
      </c>
      <c r="F42" s="4">
        <f>-L42/(E42+L42)</f>
        <v>-1.4018647446131174E-2</v>
      </c>
      <c r="G42" s="3">
        <v>5010</v>
      </c>
      <c r="H42" s="2"/>
      <c r="I42" s="3">
        <v>2731</v>
      </c>
      <c r="J42" s="2"/>
      <c r="K42" s="3">
        <v>-1738</v>
      </c>
      <c r="L42" s="3">
        <v>1484</v>
      </c>
      <c r="M42" s="2">
        <v>109</v>
      </c>
      <c r="N42" s="3">
        <v>1131</v>
      </c>
    </row>
    <row r="43" spans="1:14">
      <c r="A43" s="2" t="s">
        <v>36</v>
      </c>
      <c r="B43" s="2" t="s">
        <v>76</v>
      </c>
      <c r="C43" s="3">
        <v>229335</v>
      </c>
      <c r="D43" s="4">
        <f>-K43/(C43+K43)</f>
        <v>1.1830754723570706E-3</v>
      </c>
      <c r="E43" s="3">
        <v>78681</v>
      </c>
      <c r="F43" s="4">
        <f>-L43/(E43+L43)</f>
        <v>-1.3317783379105375E-2</v>
      </c>
      <c r="G43" s="3">
        <v>2703</v>
      </c>
      <c r="H43" s="2"/>
      <c r="I43" s="3">
        <v>2321</v>
      </c>
      <c r="J43" s="2"/>
      <c r="K43" s="3">
        <v>-271</v>
      </c>
      <c r="L43" s="2">
        <v>1062</v>
      </c>
      <c r="M43" s="2">
        <v>-5</v>
      </c>
      <c r="N43" s="2">
        <v>-834</v>
      </c>
    </row>
    <row r="44" spans="1:14">
      <c r="A44" s="2" t="s">
        <v>46</v>
      </c>
      <c r="B44" s="2" t="s">
        <v>76</v>
      </c>
      <c r="C44" s="3">
        <v>121990</v>
      </c>
      <c r="D44" s="4">
        <f>-K44/(C44+K44)</f>
        <v>-2.3079633544749824E-2</v>
      </c>
      <c r="E44" s="3">
        <v>49385</v>
      </c>
      <c r="F44" s="4">
        <f>-L44/(E44+L44)</f>
        <v>-1.1766353831068777E-2</v>
      </c>
      <c r="G44" s="2"/>
      <c r="H44" s="2"/>
      <c r="I44" s="2"/>
      <c r="J44" s="2"/>
      <c r="K44" s="3">
        <v>2882</v>
      </c>
      <c r="L44" s="3">
        <v>588</v>
      </c>
      <c r="M44" s="2"/>
      <c r="N44" s="2"/>
    </row>
    <row r="45" spans="1:14">
      <c r="A45" s="2" t="s">
        <v>0</v>
      </c>
      <c r="B45" s="2" t="s">
        <v>76</v>
      </c>
      <c r="C45" s="3">
        <v>141989</v>
      </c>
      <c r="D45" s="4">
        <v>-0.02</v>
      </c>
      <c r="E45" s="3">
        <v>65110</v>
      </c>
      <c r="F45" s="4">
        <v>-0.01</v>
      </c>
      <c r="G45" s="3">
        <v>2484</v>
      </c>
      <c r="H45" s="5">
        <v>-0.02</v>
      </c>
      <c r="I45" s="3">
        <v>2013</v>
      </c>
      <c r="J45" s="5">
        <v>-1E-3</v>
      </c>
      <c r="K45" s="2">
        <f>C45*D45/(D45-1)</f>
        <v>2784.0980392156866</v>
      </c>
      <c r="L45" s="2">
        <f>E45*F45/(F45-1)</f>
        <v>644.65346534653463</v>
      </c>
      <c r="M45" s="2"/>
      <c r="N45" s="2"/>
    </row>
    <row r="46" spans="1:14">
      <c r="A46" s="2" t="s">
        <v>28</v>
      </c>
      <c r="B46" s="2" t="s">
        <v>78</v>
      </c>
      <c r="C46" s="3">
        <v>120110</v>
      </c>
      <c r="D46" s="4">
        <v>-7.0000000000000001E-3</v>
      </c>
      <c r="E46" s="3">
        <v>40755</v>
      </c>
      <c r="F46" s="4">
        <v>-0.01</v>
      </c>
      <c r="G46" s="2"/>
      <c r="H46" s="2"/>
      <c r="I46" s="2"/>
      <c r="J46" s="2"/>
      <c r="K46" s="2">
        <f>C46*D46/(D46-1)</f>
        <v>834.92552135054621</v>
      </c>
      <c r="L46" s="2">
        <f>E46*F46/(F46-1)</f>
        <v>403.51485148514854</v>
      </c>
      <c r="M46" s="2"/>
      <c r="N46" s="2"/>
    </row>
    <row r="47" spans="1:14">
      <c r="A47" s="2" t="s">
        <v>49</v>
      </c>
      <c r="B47" s="2" t="s">
        <v>76</v>
      </c>
      <c r="C47" s="3">
        <v>330696</v>
      </c>
      <c r="D47" s="4">
        <f>-K47/(C47+K47)</f>
        <v>-5.2191281799832149E-3</v>
      </c>
      <c r="E47" s="3">
        <v>104231</v>
      </c>
      <c r="F47" s="4">
        <f>-L47/(E47+L47)</f>
        <v>-8.5324556730842407E-3</v>
      </c>
      <c r="G47" s="2"/>
      <c r="H47" s="4"/>
      <c r="I47" s="2"/>
      <c r="J47" s="2"/>
      <c r="K47" s="3">
        <v>1735</v>
      </c>
      <c r="L47" s="3">
        <v>897</v>
      </c>
      <c r="M47" s="2"/>
      <c r="N47" s="2"/>
    </row>
    <row r="48" spans="1:14">
      <c r="A48" s="2" t="s">
        <v>54</v>
      </c>
      <c r="B48" s="2" t="s">
        <v>79</v>
      </c>
      <c r="C48" s="3">
        <v>171342</v>
      </c>
      <c r="D48" s="4">
        <f>-K48/(C48+K48)</f>
        <v>-1.4868221332965365E-2</v>
      </c>
      <c r="E48" s="3">
        <v>56053</v>
      </c>
      <c r="F48" s="4">
        <f>-L48/(E48+L48)</f>
        <v>-2.4736617312072894E-3</v>
      </c>
      <c r="G48" s="4"/>
      <c r="H48" s="4"/>
      <c r="I48" s="4"/>
      <c r="J48" s="4"/>
      <c r="K48" s="3">
        <v>2586</v>
      </c>
      <c r="L48" s="3">
        <v>139</v>
      </c>
      <c r="M48" s="2"/>
      <c r="N48" s="2"/>
    </row>
    <row r="49" spans="1:14">
      <c r="A49" s="2" t="s">
        <v>7</v>
      </c>
      <c r="B49" s="2" t="s">
        <v>77</v>
      </c>
      <c r="C49" s="3">
        <v>3367</v>
      </c>
      <c r="D49" s="4">
        <v>-0.04</v>
      </c>
      <c r="E49" s="3">
        <v>2057</v>
      </c>
      <c r="F49" s="4">
        <v>1E-3</v>
      </c>
      <c r="G49" s="2">
        <v>63</v>
      </c>
      <c r="H49" s="5">
        <v>-0.5</v>
      </c>
      <c r="I49" s="2">
        <v>76</v>
      </c>
      <c r="J49" s="5">
        <v>0.1</v>
      </c>
      <c r="K49" s="2">
        <f>C49*D49/(D49-1)</f>
        <v>129.5</v>
      </c>
      <c r="L49" s="2">
        <f>E49*F49/(F49-1)</f>
        <v>-2.0590590590590589</v>
      </c>
      <c r="M49" s="2"/>
      <c r="N49" s="2"/>
    </row>
    <row r="50" spans="1:14">
      <c r="A50" s="2" t="s">
        <v>16</v>
      </c>
      <c r="B50" s="2" t="s">
        <v>78</v>
      </c>
      <c r="C50" s="3">
        <v>166162</v>
      </c>
      <c r="D50" s="4">
        <f>-K50/(C50+K50)</f>
        <v>-4.5410975317517373E-3</v>
      </c>
      <c r="E50" s="3">
        <v>47140</v>
      </c>
      <c r="F50" s="4">
        <f>-L50/(E50+L50)</f>
        <v>2.1258503401360546E-3</v>
      </c>
      <c r="G50" s="2"/>
      <c r="H50" s="2"/>
      <c r="I50" s="2"/>
      <c r="J50" s="2"/>
      <c r="K50" s="2">
        <v>758</v>
      </c>
      <c r="L50" s="2">
        <v>-100</v>
      </c>
      <c r="M50" s="2"/>
      <c r="N50" s="2"/>
    </row>
    <row r="51" spans="1:14">
      <c r="A51" s="2" t="s">
        <v>65</v>
      </c>
      <c r="B51" s="2" t="s">
        <v>76</v>
      </c>
      <c r="C51" s="3">
        <v>119147</v>
      </c>
      <c r="D51" s="4">
        <f>-K51/(C51+K51)</f>
        <v>1.9425476807157995E-3</v>
      </c>
      <c r="E51" s="3">
        <v>48617</v>
      </c>
      <c r="F51" s="4">
        <f>-L51/(E51+L51)</f>
        <v>3.7576132961701248E-3</v>
      </c>
      <c r="G51" s="3">
        <v>1740</v>
      </c>
      <c r="H51" s="2"/>
      <c r="I51" s="3">
        <v>1551</v>
      </c>
      <c r="J51" s="2"/>
      <c r="K51" s="3">
        <v>-231</v>
      </c>
      <c r="L51" s="3">
        <v>-182</v>
      </c>
      <c r="M51" s="3">
        <v>60</v>
      </c>
      <c r="N51" s="3">
        <v>-134</v>
      </c>
    </row>
    <row r="52" spans="1:14">
      <c r="A52" s="2" t="s">
        <v>84</v>
      </c>
      <c r="B52" s="2" t="s">
        <v>78</v>
      </c>
      <c r="C52" s="3">
        <v>6094</v>
      </c>
      <c r="D52" s="4">
        <f>-K52/(C52+K52)</f>
        <v>-8.9445438282647581E-3</v>
      </c>
      <c r="E52" s="3">
        <v>2066</v>
      </c>
      <c r="F52" s="4">
        <f>-L52/(E52+L52)</f>
        <v>2.6838966202783299E-2</v>
      </c>
      <c r="G52" s="3">
        <v>81</v>
      </c>
      <c r="H52" s="2"/>
      <c r="I52" s="2">
        <v>505</v>
      </c>
      <c r="J52" s="2"/>
      <c r="K52" s="3">
        <v>55</v>
      </c>
      <c r="L52" s="3">
        <v>-54</v>
      </c>
      <c r="M52" s="2">
        <v>-9</v>
      </c>
      <c r="N52" s="2">
        <v>-319</v>
      </c>
    </row>
    <row r="53" spans="1:14">
      <c r="A53" s="2" t="s">
        <v>60</v>
      </c>
      <c r="B53" s="2" t="s">
        <v>80</v>
      </c>
      <c r="C53" s="3"/>
      <c r="D53" s="4"/>
      <c r="E53" s="3"/>
      <c r="F53" s="4"/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22</v>
      </c>
      <c r="B54" s="2" t="s">
        <v>79</v>
      </c>
      <c r="C54" s="2"/>
      <c r="D54" s="4"/>
      <c r="E54" s="2"/>
      <c r="F54" s="4"/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62</v>
      </c>
      <c r="B55" s="2" t="s">
        <v>78</v>
      </c>
      <c r="C55" s="2"/>
      <c r="D55" s="4"/>
      <c r="E55" s="3"/>
      <c r="F55" s="4"/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43</v>
      </c>
      <c r="B56" s="2" t="s">
        <v>79</v>
      </c>
      <c r="C56" s="2"/>
      <c r="D56" s="4"/>
      <c r="E56" s="2"/>
      <c r="F56" s="4"/>
      <c r="G56" s="2"/>
      <c r="H56" s="2"/>
      <c r="I56" s="2"/>
      <c r="J56" s="2"/>
      <c r="K56" s="2"/>
      <c r="L56" s="2"/>
      <c r="M56" s="2"/>
      <c r="N56" s="2"/>
    </row>
    <row r="57" spans="1:14">
      <c r="A57" s="2" t="s">
        <v>44</v>
      </c>
      <c r="B57" s="2" t="s">
        <v>76</v>
      </c>
      <c r="C57" s="2"/>
      <c r="D57" s="4"/>
      <c r="E57" s="2"/>
      <c r="F57" s="4"/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55</v>
      </c>
      <c r="B58" s="2" t="s">
        <v>80</v>
      </c>
      <c r="C58" s="2"/>
      <c r="D58" s="4"/>
      <c r="E58" s="2"/>
      <c r="F58" s="4"/>
      <c r="G58" s="2"/>
      <c r="H58" s="4"/>
      <c r="I58" s="2"/>
      <c r="J58" s="4"/>
      <c r="K58" s="2"/>
      <c r="L58" s="2"/>
      <c r="M58" s="2"/>
      <c r="N58" s="2"/>
    </row>
  </sheetData>
  <sortState ref="A3:N58">
    <sortCondition ref="F3:F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>
      <selection activeCell="A31" sqref="A31"/>
    </sheetView>
  </sheetViews>
  <sheetFormatPr defaultRowHeight="15"/>
  <cols>
    <col min="1" max="1" width="25.7109375" style="2" customWidth="1"/>
    <col min="2" max="16384" width="9.140625" style="2"/>
  </cols>
  <sheetData>
    <row r="1" spans="1:14">
      <c r="A1" s="2" t="s">
        <v>1</v>
      </c>
      <c r="B1" s="2" t="s">
        <v>75</v>
      </c>
      <c r="C1" s="2" t="s">
        <v>2</v>
      </c>
      <c r="D1" s="2" t="s">
        <v>3</v>
      </c>
      <c r="E1" s="2" t="s">
        <v>4</v>
      </c>
      <c r="F1" s="2" t="s">
        <v>3</v>
      </c>
      <c r="G1" s="2" t="s">
        <v>5</v>
      </c>
      <c r="I1" s="2" t="s">
        <v>6</v>
      </c>
      <c r="J1" s="2" t="s">
        <v>3</v>
      </c>
      <c r="K1" s="2" t="s">
        <v>11</v>
      </c>
      <c r="L1" s="2" t="s">
        <v>12</v>
      </c>
      <c r="M1" s="2" t="s">
        <v>14</v>
      </c>
      <c r="N1" s="2" t="s">
        <v>13</v>
      </c>
    </row>
    <row r="2" spans="1:14">
      <c r="D2" s="4"/>
    </row>
    <row r="3" spans="1:14">
      <c r="A3" s="2" t="s">
        <v>60</v>
      </c>
      <c r="B3" s="2" t="s">
        <v>80</v>
      </c>
      <c r="C3" s="3"/>
      <c r="D3" s="4"/>
      <c r="E3" s="3"/>
      <c r="F3" s="4"/>
    </row>
    <row r="4" spans="1:14">
      <c r="A4" s="2" t="s">
        <v>18</v>
      </c>
      <c r="B4" s="2" t="s">
        <v>80</v>
      </c>
      <c r="C4" s="3">
        <v>86691</v>
      </c>
      <c r="D4" s="4">
        <f>-K4/(C4+K4)</f>
        <v>-3.3113986169975462E-2</v>
      </c>
      <c r="E4" s="3">
        <v>39912</v>
      </c>
      <c r="F4" s="4">
        <f>-L4/(E4+L4)</f>
        <v>-4.1199221659019389E-2</v>
      </c>
      <c r="G4" s="3">
        <v>1883</v>
      </c>
      <c r="I4" s="3">
        <v>1212</v>
      </c>
      <c r="K4" s="3">
        <v>2969</v>
      </c>
      <c r="L4" s="3">
        <v>1715</v>
      </c>
      <c r="M4" s="2">
        <v>210</v>
      </c>
      <c r="N4" s="3">
        <v>274</v>
      </c>
    </row>
    <row r="5" spans="1:14">
      <c r="A5" s="2" t="s">
        <v>19</v>
      </c>
      <c r="B5" s="2" t="s">
        <v>80</v>
      </c>
      <c r="C5" s="3">
        <v>154725</v>
      </c>
      <c r="D5" s="4">
        <f>-K5/(C5+K5)</f>
        <v>-2.2274881516587679E-2</v>
      </c>
      <c r="E5" s="3">
        <v>59950</v>
      </c>
      <c r="F5" s="4">
        <f>-L5/(E5+L5)</f>
        <v>-2.1959018533020101E-2</v>
      </c>
      <c r="G5" s="3">
        <v>2219</v>
      </c>
      <c r="I5" s="3">
        <v>1793</v>
      </c>
      <c r="K5" s="3">
        <v>3525</v>
      </c>
      <c r="L5" s="3">
        <v>1346</v>
      </c>
      <c r="M5" s="3">
        <v>243</v>
      </c>
      <c r="N5" s="3">
        <v>93</v>
      </c>
    </row>
    <row r="6" spans="1:14">
      <c r="A6" s="2" t="s">
        <v>24</v>
      </c>
      <c r="B6" s="2" t="s">
        <v>80</v>
      </c>
      <c r="C6" s="3">
        <v>132023</v>
      </c>
      <c r="D6" s="4">
        <v>-1.29E-2</v>
      </c>
      <c r="E6" s="3">
        <v>61007</v>
      </c>
      <c r="F6" s="4">
        <v>-4.2500000000000003E-2</v>
      </c>
      <c r="K6" s="2">
        <f>C6*D6/(D6-1)</f>
        <v>1681.4065554348902</v>
      </c>
      <c r="L6" s="2">
        <f>E6*F6/(F6-1)</f>
        <v>2487.0959232613909</v>
      </c>
    </row>
    <row r="7" spans="1:14">
      <c r="A7" s="2" t="s">
        <v>25</v>
      </c>
      <c r="B7" s="2" t="s">
        <v>80</v>
      </c>
      <c r="C7" s="3">
        <v>194967</v>
      </c>
      <c r="D7" s="4">
        <f>-K7/(C7+K7)</f>
        <v>-8.1245802893714011E-3</v>
      </c>
      <c r="E7" s="3">
        <v>107231</v>
      </c>
      <c r="F7" s="4">
        <f>-L7/(E7+L7)</f>
        <v>-3.7008764997485455E-2</v>
      </c>
      <c r="G7" s="3">
        <v>3702</v>
      </c>
      <c r="I7" s="3">
        <v>3286</v>
      </c>
      <c r="K7" s="3">
        <v>1597</v>
      </c>
      <c r="L7" s="3">
        <v>4121</v>
      </c>
      <c r="M7" s="2">
        <v>535</v>
      </c>
      <c r="N7" s="3">
        <v>226</v>
      </c>
    </row>
    <row r="8" spans="1:14">
      <c r="A8" s="2" t="s">
        <v>26</v>
      </c>
      <c r="B8" s="2" t="s">
        <v>80</v>
      </c>
      <c r="C8" s="3">
        <v>168720</v>
      </c>
      <c r="D8" s="4">
        <f>-K8/(C8+K8)</f>
        <v>-1.6771757246587957E-2</v>
      </c>
      <c r="E8" s="3">
        <v>53449</v>
      </c>
      <c r="F8" s="4">
        <f>-L8/(E8+L8)</f>
        <v>-2.2334004024144868E-2</v>
      </c>
      <c r="G8" s="3">
        <v>2239</v>
      </c>
      <c r="H8" s="5">
        <v>-0.09</v>
      </c>
      <c r="I8" s="3">
        <v>2053</v>
      </c>
      <c r="J8" s="4">
        <v>-4.4999999999999998E-2</v>
      </c>
      <c r="K8" s="3">
        <v>2878</v>
      </c>
      <c r="L8" s="3">
        <v>1221</v>
      </c>
    </row>
    <row r="9" spans="1:14">
      <c r="A9" s="2" t="s">
        <v>30</v>
      </c>
      <c r="B9" s="2" t="s">
        <v>80</v>
      </c>
      <c r="C9" s="3">
        <v>66342</v>
      </c>
      <c r="D9" s="4">
        <v>-0.02</v>
      </c>
      <c r="E9" s="3">
        <v>30960</v>
      </c>
      <c r="F9" s="4">
        <v>-0.04</v>
      </c>
      <c r="G9" s="3">
        <v>1021</v>
      </c>
      <c r="H9" s="5">
        <v>-0.01</v>
      </c>
      <c r="I9" s="3">
        <v>1381</v>
      </c>
      <c r="J9" s="5">
        <v>-0.01</v>
      </c>
      <c r="K9" s="2">
        <f>C9*D9/(D9-1)</f>
        <v>1300.8235294117646</v>
      </c>
      <c r="L9" s="2">
        <f>E9*F9/(F9-1)</f>
        <v>1190.7692307692307</v>
      </c>
    </row>
    <row r="10" spans="1:14">
      <c r="A10" s="2" t="s">
        <v>39</v>
      </c>
      <c r="B10" s="2" t="s">
        <v>80</v>
      </c>
      <c r="C10" s="3">
        <v>93961</v>
      </c>
      <c r="D10" s="4">
        <f>-K10/(C10+K10)</f>
        <v>-2.4947980805979024E-3</v>
      </c>
      <c r="E10" s="3">
        <v>33970</v>
      </c>
      <c r="F10" s="4">
        <f>-L10/(E10+L10)</f>
        <v>-5.455051489006401E-2</v>
      </c>
      <c r="G10" s="3">
        <v>1797</v>
      </c>
      <c r="I10" s="3">
        <v>1220</v>
      </c>
      <c r="K10" s="3">
        <v>235</v>
      </c>
      <c r="L10" s="3">
        <v>1960</v>
      </c>
      <c r="M10" s="2">
        <v>-51</v>
      </c>
      <c r="N10" s="3">
        <v>-15</v>
      </c>
    </row>
    <row r="11" spans="1:14">
      <c r="A11" s="2" t="s">
        <v>50</v>
      </c>
      <c r="B11" s="2" t="s">
        <v>80</v>
      </c>
      <c r="C11" s="3">
        <v>59277</v>
      </c>
      <c r="D11" s="4">
        <f>-K11/(C11+K11)</f>
        <v>-2.2654201909284265E-2</v>
      </c>
      <c r="E11" s="3">
        <v>34126</v>
      </c>
      <c r="F11" s="4">
        <f>-L11/(E11+L11)</f>
        <v>-5.3737799467613132E-2</v>
      </c>
      <c r="G11" s="3">
        <v>1307</v>
      </c>
      <c r="H11" s="4">
        <f>-N11/(G11+N11)</f>
        <v>-4.9454545454545452E-2</v>
      </c>
      <c r="I11" s="3">
        <v>1254</v>
      </c>
      <c r="K11" s="3">
        <v>1374</v>
      </c>
      <c r="L11" s="3">
        <v>1938</v>
      </c>
      <c r="M11" s="2">
        <v>117</v>
      </c>
      <c r="N11" s="3">
        <v>68</v>
      </c>
    </row>
    <row r="12" spans="1:14">
      <c r="A12" s="2" t="s">
        <v>51</v>
      </c>
      <c r="B12" s="2" t="s">
        <v>80</v>
      </c>
      <c r="C12" s="3">
        <v>182439</v>
      </c>
      <c r="D12" s="4">
        <f>-K12/(C12+K12)</f>
        <v>-2.9884238457079958E-2</v>
      </c>
      <c r="E12" s="3">
        <v>107958</v>
      </c>
      <c r="F12" s="4">
        <f>-L12/(E12+L12)</f>
        <v>-1.9196700311617049E-2</v>
      </c>
      <c r="H12" s="4"/>
      <c r="K12" s="3">
        <v>5620</v>
      </c>
      <c r="L12" s="3">
        <v>2113</v>
      </c>
    </row>
    <row r="13" spans="1:14">
      <c r="A13" s="2" t="s">
        <v>55</v>
      </c>
      <c r="B13" s="2" t="s">
        <v>80</v>
      </c>
      <c r="C13" s="3"/>
      <c r="D13" s="4"/>
      <c r="F13" s="4"/>
      <c r="H13" s="4"/>
      <c r="J13" s="4"/>
    </row>
    <row r="14" spans="1:14">
      <c r="A14" s="6" t="s">
        <v>81</v>
      </c>
      <c r="B14" s="6"/>
      <c r="C14" s="7">
        <f>SUM(C4:C13)</f>
        <v>1139145</v>
      </c>
      <c r="D14" s="8">
        <f t="shared" ref="D14" si="0">-K14/(C14+K14)</f>
        <v>-1.8253701234521882E-2</v>
      </c>
      <c r="E14" s="7">
        <f t="shared" ref="E14" si="1">SUM(E4:E13)</f>
        <v>528563</v>
      </c>
      <c r="F14" s="8">
        <f t="shared" ref="F14" si="2">-L14/(E14+L14)</f>
        <v>-3.3095589753752382E-2</v>
      </c>
      <c r="G14" s="7">
        <f t="shared" ref="G14" si="3">SUM(G4:G13)</f>
        <v>14168</v>
      </c>
      <c r="H14" s="8"/>
      <c r="I14" s="7">
        <f t="shared" ref="I14" si="4">SUM(I4:I13)</f>
        <v>12199</v>
      </c>
      <c r="J14" s="7"/>
      <c r="K14" s="7">
        <f t="shared" ref="K14" si="5">SUM(K4:K13)</f>
        <v>21180.230084846655</v>
      </c>
      <c r="L14" s="7">
        <f t="shared" ref="L14" si="6">SUM(L4:L13)</f>
        <v>18091.865154030624</v>
      </c>
      <c r="M14" s="7">
        <f t="shared" ref="M14" si="7">SUM(M4:M13)</f>
        <v>1054</v>
      </c>
      <c r="N14" s="7">
        <f t="shared" ref="N14" si="8">SUM(N4:N13)</f>
        <v>646</v>
      </c>
    </row>
    <row r="15" spans="1:14">
      <c r="D15" s="4"/>
      <c r="F15" s="4"/>
      <c r="H15" s="4"/>
      <c r="J15" s="4"/>
    </row>
    <row r="16" spans="1:14">
      <c r="A16" s="2" t="s">
        <v>9</v>
      </c>
      <c r="B16" s="2" t="s">
        <v>79</v>
      </c>
      <c r="C16" s="3">
        <v>170887</v>
      </c>
      <c r="D16" s="4">
        <v>-1.7999999999999999E-2</v>
      </c>
      <c r="E16" s="3">
        <v>63040</v>
      </c>
      <c r="F16" s="4">
        <v>-2.4E-2</v>
      </c>
      <c r="G16" s="3">
        <v>3359</v>
      </c>
      <c r="H16" s="4">
        <v>-6.6000000000000003E-2</v>
      </c>
      <c r="I16" s="3">
        <v>2508</v>
      </c>
      <c r="J16" s="4">
        <v>1.6E-2</v>
      </c>
      <c r="K16" s="2">
        <f>C16*D16/(D16-1)</f>
        <v>3021.5776031434184</v>
      </c>
      <c r="L16" s="2">
        <f>E16*F16/(F16-1)</f>
        <v>1477.5</v>
      </c>
    </row>
    <row r="17" spans="1:14">
      <c r="A17" s="2" t="s">
        <v>20</v>
      </c>
      <c r="B17" s="2" t="s">
        <v>79</v>
      </c>
      <c r="C17" s="3">
        <v>108574</v>
      </c>
      <c r="D17" s="4">
        <f>-K17/(C17+K17)</f>
        <v>-2.1397411399935104E-2</v>
      </c>
      <c r="E17" s="3">
        <v>40500</v>
      </c>
      <c r="F17" s="4">
        <f>-L17/(E17+L17)</f>
        <v>-3.0613466095406782E-2</v>
      </c>
      <c r="G17" s="2">
        <v>0</v>
      </c>
      <c r="K17" s="3">
        <v>2374</v>
      </c>
      <c r="L17" s="3">
        <v>1279</v>
      </c>
    </row>
    <row r="18" spans="1:14">
      <c r="A18" s="2" t="s">
        <v>22</v>
      </c>
      <c r="B18" s="2" t="s">
        <v>79</v>
      </c>
      <c r="D18" s="4"/>
      <c r="F18" s="4"/>
    </row>
    <row r="19" spans="1:14">
      <c r="A19" s="2" t="s">
        <v>34</v>
      </c>
      <c r="B19" s="2" t="s">
        <v>79</v>
      </c>
      <c r="C19" s="3">
        <v>89459</v>
      </c>
      <c r="D19" s="4">
        <f>-K19/(C19+K19)</f>
        <v>-2.1557475664442743E-2</v>
      </c>
      <c r="E19" s="3">
        <v>30328</v>
      </c>
      <c r="F19" s="4">
        <f>-L19/(E19+L19)</f>
        <v>-4.1345302819572639E-2</v>
      </c>
      <c r="G19" s="3">
        <v>1429</v>
      </c>
      <c r="I19" s="3">
        <v>1067</v>
      </c>
      <c r="K19" s="3">
        <v>1971</v>
      </c>
      <c r="L19" s="3">
        <v>1308</v>
      </c>
      <c r="M19" s="2">
        <v>102</v>
      </c>
      <c r="N19" s="3">
        <v>-85</v>
      </c>
    </row>
    <row r="20" spans="1:14">
      <c r="A20" s="2" t="s">
        <v>56</v>
      </c>
      <c r="B20" s="2" t="s">
        <v>79</v>
      </c>
      <c r="C20" s="3">
        <v>107571</v>
      </c>
      <c r="D20" s="4">
        <f>-K20/(C20+K20)</f>
        <v>-2.411343657295267E-2</v>
      </c>
      <c r="E20" s="3">
        <v>32296</v>
      </c>
      <c r="F20" s="4">
        <f>-L20/(E20+L20)</f>
        <v>-4.4412225937213362E-2</v>
      </c>
      <c r="G20" s="3"/>
      <c r="I20" s="3"/>
      <c r="K20" s="3">
        <v>2658</v>
      </c>
      <c r="L20" s="3">
        <v>1501</v>
      </c>
      <c r="N20" s="3"/>
    </row>
    <row r="21" spans="1:14">
      <c r="A21" s="2" t="s">
        <v>43</v>
      </c>
      <c r="B21" s="2" t="s">
        <v>79</v>
      </c>
      <c r="D21" s="4"/>
      <c r="F21" s="4"/>
    </row>
    <row r="22" spans="1:14">
      <c r="A22" s="2" t="s">
        <v>64</v>
      </c>
      <c r="B22" s="2" t="s">
        <v>79</v>
      </c>
      <c r="C22" s="3">
        <v>152413</v>
      </c>
      <c r="D22" s="4">
        <f>-K22/(C22+K22)</f>
        <v>-1.6087279300216261E-2</v>
      </c>
      <c r="E22" s="3">
        <v>62369</v>
      </c>
      <c r="F22" s="4">
        <f>-L22/(E22+L22)</f>
        <v>-1.8166648300615526E-2</v>
      </c>
      <c r="G22" s="3">
        <v>2501</v>
      </c>
      <c r="I22" s="3">
        <v>1985</v>
      </c>
      <c r="K22" s="3">
        <v>2492</v>
      </c>
      <c r="L22" s="3">
        <v>1154</v>
      </c>
      <c r="M22" s="3">
        <v>-207</v>
      </c>
      <c r="N22" s="3">
        <v>-1985</v>
      </c>
    </row>
    <row r="23" spans="1:14">
      <c r="A23" s="2" t="s">
        <v>48</v>
      </c>
      <c r="B23" s="2" t="s">
        <v>79</v>
      </c>
      <c r="C23" s="3">
        <v>164000</v>
      </c>
      <c r="D23" s="4">
        <v>-2.5999999999999999E-2</v>
      </c>
      <c r="E23" s="3">
        <v>45678</v>
      </c>
      <c r="F23" s="4">
        <v>-0.03</v>
      </c>
      <c r="G23" s="3">
        <v>1885</v>
      </c>
      <c r="H23" s="5">
        <v>0.1</v>
      </c>
      <c r="I23" s="3">
        <v>15457</v>
      </c>
      <c r="J23" s="5">
        <v>-0.02</v>
      </c>
      <c r="K23" s="2">
        <f>C23*D23/(D23-1)</f>
        <v>4155.9454191033137</v>
      </c>
      <c r="L23" s="2">
        <f>E23*F23/(F23-1)</f>
        <v>1330.4271844660193</v>
      </c>
    </row>
    <row r="24" spans="1:14">
      <c r="A24" s="2" t="s">
        <v>52</v>
      </c>
      <c r="B24" s="2" t="s">
        <v>79</v>
      </c>
      <c r="C24" s="3">
        <v>97363</v>
      </c>
      <c r="D24" s="4">
        <f>-K24/(C24+K24)</f>
        <v>-1.8330123713211199E-2</v>
      </c>
      <c r="E24" s="3">
        <v>41820</v>
      </c>
      <c r="F24" s="4">
        <f>-L24/(E24+L24)</f>
        <v>-3.961419221495005E-2</v>
      </c>
      <c r="H24" s="4" t="e">
        <f>-N24/(G24+N24)</f>
        <v>#DIV/0!</v>
      </c>
      <c r="K24" s="3">
        <v>1818</v>
      </c>
      <c r="L24" s="3">
        <v>1725</v>
      </c>
    </row>
    <row r="25" spans="1:14">
      <c r="A25" s="2" t="s">
        <v>54</v>
      </c>
      <c r="B25" s="2" t="s">
        <v>79</v>
      </c>
      <c r="C25" s="3">
        <v>171342</v>
      </c>
      <c r="D25" s="4">
        <f>-K25/(C25+K25)</f>
        <v>-1.4868221332965365E-2</v>
      </c>
      <c r="E25" s="3">
        <v>56053</v>
      </c>
      <c r="F25" s="4">
        <f>-L25/(E25+L25)</f>
        <v>-2.4736617312072894E-3</v>
      </c>
      <c r="G25" s="4"/>
      <c r="H25" s="4" t="e">
        <f>-N25/(G25+N25)</f>
        <v>#DIV/0!</v>
      </c>
      <c r="I25" s="4"/>
      <c r="J25" s="4" t="e">
        <f>-P25/(I25+P25)</f>
        <v>#DIV/0!</v>
      </c>
      <c r="K25" s="3">
        <v>2586</v>
      </c>
      <c r="L25" s="3">
        <v>139</v>
      </c>
    </row>
    <row r="26" spans="1:14">
      <c r="A26" s="6" t="s">
        <v>81</v>
      </c>
      <c r="B26" s="6"/>
      <c r="C26" s="7">
        <f>SUM(C16:C25)</f>
        <v>1061609</v>
      </c>
      <c r="D26" s="8">
        <f>-K26/(C26+K26)</f>
        <v>-1.9466892808738201E-2</v>
      </c>
      <c r="E26" s="7">
        <f t="shared" ref="E26:N26" si="9">SUM(E16:E25)</f>
        <v>372084</v>
      </c>
      <c r="F26" s="8">
        <f>-L26/(E26+L26)</f>
        <v>-2.5952829790300416E-2</v>
      </c>
      <c r="G26" s="7">
        <f t="shared" si="9"/>
        <v>9174</v>
      </c>
      <c r="H26" s="7"/>
      <c r="I26" s="7"/>
      <c r="J26" s="7"/>
      <c r="K26" s="7">
        <f t="shared" si="9"/>
        <v>21076.523022246733</v>
      </c>
      <c r="L26" s="7">
        <f t="shared" si="9"/>
        <v>9913.9271844660198</v>
      </c>
      <c r="M26" s="7">
        <f t="shared" si="9"/>
        <v>-105</v>
      </c>
      <c r="N26" s="7">
        <f t="shared" si="9"/>
        <v>-2070</v>
      </c>
    </row>
    <row r="27" spans="1:14">
      <c r="C27" s="3"/>
      <c r="D27" s="4"/>
      <c r="E27" s="3"/>
      <c r="F27" s="4"/>
      <c r="G27" s="4"/>
      <c r="H27" s="4"/>
      <c r="I27" s="4"/>
      <c r="J27" s="4"/>
      <c r="K27" s="3"/>
      <c r="L27" s="3"/>
    </row>
    <row r="28" spans="1:14">
      <c r="A28" s="2" t="s">
        <v>8</v>
      </c>
      <c r="B28" s="2" t="s">
        <v>78</v>
      </c>
      <c r="C28" s="2">
        <v>132719</v>
      </c>
      <c r="D28" s="4">
        <f>-K28/(C28+K28)</f>
        <v>-1.5897614616314334E-2</v>
      </c>
      <c r="E28" s="2">
        <v>50452</v>
      </c>
      <c r="F28" s="4">
        <f>-L28/(E28+L28)</f>
        <v>-2.9507944446581773E-2</v>
      </c>
      <c r="G28" s="2">
        <v>1944</v>
      </c>
      <c r="I28" s="2">
        <v>1561</v>
      </c>
      <c r="K28" s="2">
        <v>2144</v>
      </c>
      <c r="L28" s="2">
        <v>1534</v>
      </c>
    </row>
    <row r="29" spans="1:14">
      <c r="A29" s="2" t="s">
        <v>16</v>
      </c>
      <c r="B29" s="2" t="s">
        <v>78</v>
      </c>
      <c r="C29" s="3">
        <v>166162</v>
      </c>
      <c r="D29" s="4">
        <f>-K29/(C29+K29)</f>
        <v>-4.5410975317517373E-3</v>
      </c>
      <c r="E29" s="3">
        <v>47140</v>
      </c>
      <c r="F29" s="4">
        <f>-L29/(E29+L29)</f>
        <v>2.1258503401360546E-3</v>
      </c>
      <c r="K29" s="2">
        <v>758</v>
      </c>
      <c r="L29" s="2">
        <v>-100</v>
      </c>
    </row>
    <row r="30" spans="1:14">
      <c r="A30" s="2" t="s">
        <v>59</v>
      </c>
      <c r="B30" s="2" t="s">
        <v>78</v>
      </c>
      <c r="C30" s="3">
        <v>220741</v>
      </c>
      <c r="D30" s="4">
        <v>-1.09E-2</v>
      </c>
      <c r="E30" s="3">
        <v>89901</v>
      </c>
      <c r="F30" s="4">
        <v>-1.43E-2</v>
      </c>
      <c r="G30" s="2">
        <v>4393</v>
      </c>
      <c r="H30" s="4">
        <v>-7.6100000000000001E-2</v>
      </c>
      <c r="K30" s="2">
        <f>C30*D30/(D30-1)</f>
        <v>2380.1334454446537</v>
      </c>
      <c r="L30" s="2">
        <f>E30*F30/(F30-1)</f>
        <v>1267.4596273291925</v>
      </c>
    </row>
    <row r="31" spans="1:14">
      <c r="A31" s="2" t="s">
        <v>28</v>
      </c>
      <c r="B31" s="2" t="s">
        <v>78</v>
      </c>
      <c r="C31" s="3">
        <v>120110</v>
      </c>
      <c r="D31" s="4">
        <v>-7.0000000000000001E-3</v>
      </c>
      <c r="E31" s="3">
        <v>40755</v>
      </c>
      <c r="F31" s="4">
        <v>-0.01</v>
      </c>
      <c r="K31" s="2">
        <f>C31*D31/(D31-1)</f>
        <v>834.92552135054621</v>
      </c>
      <c r="L31" s="2">
        <f>E31*F31/(F31-1)</f>
        <v>403.51485148514854</v>
      </c>
    </row>
    <row r="32" spans="1:14">
      <c r="A32" s="2" t="s">
        <v>33</v>
      </c>
      <c r="B32" s="2" t="s">
        <v>78</v>
      </c>
      <c r="C32" s="3">
        <v>162807</v>
      </c>
      <c r="D32" s="4">
        <f>-K32/(C32+K32)</f>
        <v>-2.2858193406054663E-3</v>
      </c>
      <c r="E32" s="3">
        <v>79430</v>
      </c>
      <c r="F32" s="4">
        <f>-L32/(E32+L32)</f>
        <v>-1.871641237877571E-2</v>
      </c>
      <c r="G32" s="3">
        <v>3587</v>
      </c>
      <c r="I32" s="3">
        <v>2788</v>
      </c>
      <c r="K32" s="2">
        <v>373</v>
      </c>
      <c r="L32" s="3">
        <v>1515</v>
      </c>
      <c r="M32" s="2">
        <v>146</v>
      </c>
      <c r="N32" s="2">
        <v>-92</v>
      </c>
    </row>
    <row r="33" spans="1:14">
      <c r="A33" s="2" t="s">
        <v>61</v>
      </c>
      <c r="B33" s="2" t="s">
        <v>78</v>
      </c>
      <c r="C33" s="3">
        <v>34727</v>
      </c>
      <c r="D33" s="4">
        <f>-K33/(C33+K33)</f>
        <v>-2.6436781609195402E-2</v>
      </c>
      <c r="E33" s="3">
        <v>13628</v>
      </c>
      <c r="F33" s="4">
        <f>-L33/(E33+L33)</f>
        <v>-3.5254141299730993E-2</v>
      </c>
      <c r="G33" s="3"/>
      <c r="I33" s="3">
        <v>384</v>
      </c>
      <c r="K33" s="3">
        <v>943</v>
      </c>
      <c r="L33" s="3">
        <v>498</v>
      </c>
      <c r="N33" s="3"/>
    </row>
    <row r="34" spans="1:14">
      <c r="A34" s="2" t="s">
        <v>38</v>
      </c>
      <c r="B34" s="2" t="s">
        <v>78</v>
      </c>
      <c r="D34" s="4"/>
      <c r="E34" s="3">
        <v>57896</v>
      </c>
      <c r="F34" s="4">
        <f>-L34/(E34+L34)</f>
        <v>-3.5195307292361019E-2</v>
      </c>
      <c r="L34" s="3">
        <v>2112</v>
      </c>
    </row>
    <row r="35" spans="1:14">
      <c r="A35" s="2" t="s">
        <v>62</v>
      </c>
      <c r="B35" s="2" t="s">
        <v>78</v>
      </c>
      <c r="D35" s="4"/>
      <c r="E35" s="3"/>
      <c r="F35" s="4"/>
    </row>
    <row r="36" spans="1:14">
      <c r="A36" s="2" t="s">
        <v>40</v>
      </c>
      <c r="B36" s="2" t="s">
        <v>78</v>
      </c>
      <c r="C36" s="3">
        <v>233350</v>
      </c>
      <c r="D36" s="4">
        <f t="shared" ref="D36:D41" si="10">-K36/(C36+K36)</f>
        <v>-7.0804292510233437E-3</v>
      </c>
      <c r="E36" s="3">
        <v>52180</v>
      </c>
      <c r="F36" s="4">
        <f t="shared" ref="F36:F41" si="11">-L36/(E36+L36)</f>
        <v>-3.9767394784784971E-2</v>
      </c>
      <c r="G36" s="3">
        <v>2064</v>
      </c>
      <c r="K36" s="3">
        <v>1664</v>
      </c>
      <c r="L36" s="3">
        <v>2161</v>
      </c>
      <c r="M36" s="2">
        <v>111</v>
      </c>
    </row>
    <row r="37" spans="1:14">
      <c r="A37" s="2" t="s">
        <v>84</v>
      </c>
      <c r="B37" s="2" t="s">
        <v>78</v>
      </c>
      <c r="C37" s="3">
        <v>6094</v>
      </c>
      <c r="D37" s="4">
        <f t="shared" si="10"/>
        <v>-8.9445438282647581E-3</v>
      </c>
      <c r="E37" s="3">
        <v>2066</v>
      </c>
      <c r="F37" s="4">
        <f t="shared" si="11"/>
        <v>2.6838966202783299E-2</v>
      </c>
      <c r="G37" s="3">
        <v>81</v>
      </c>
      <c r="I37" s="2">
        <v>505</v>
      </c>
      <c r="K37" s="3">
        <v>55</v>
      </c>
      <c r="L37" s="3">
        <v>-54</v>
      </c>
      <c r="M37" s="2">
        <v>-9</v>
      </c>
      <c r="N37" s="2">
        <v>-319</v>
      </c>
    </row>
    <row r="38" spans="1:14">
      <c r="A38" s="2" t="s">
        <v>63</v>
      </c>
      <c r="B38" s="2" t="s">
        <v>78</v>
      </c>
      <c r="C38" s="2">
        <v>11904</v>
      </c>
      <c r="D38" s="4">
        <f t="shared" si="10"/>
        <v>-9.0395048521433485E-2</v>
      </c>
      <c r="E38" s="3">
        <v>3746</v>
      </c>
      <c r="F38" s="4">
        <f t="shared" si="11"/>
        <v>-0.10617990932951563</v>
      </c>
      <c r="G38" s="2">
        <v>129</v>
      </c>
      <c r="K38" s="2">
        <v>1183</v>
      </c>
      <c r="L38" s="3">
        <v>445</v>
      </c>
      <c r="M38" s="2">
        <v>57</v>
      </c>
    </row>
    <row r="39" spans="1:14">
      <c r="A39" s="2" t="s">
        <v>58</v>
      </c>
      <c r="B39" s="2" t="s">
        <v>78</v>
      </c>
      <c r="C39" s="3">
        <v>114990</v>
      </c>
      <c r="D39" s="4">
        <f t="shared" si="10"/>
        <v>-1.7557349737280532E-2</v>
      </c>
      <c r="E39" s="3">
        <v>44865</v>
      </c>
      <c r="F39" s="4">
        <f t="shared" si="11"/>
        <v>-2.4525471267366775E-2</v>
      </c>
      <c r="G39" s="3">
        <v>2208</v>
      </c>
      <c r="I39" s="3">
        <v>1502</v>
      </c>
      <c r="K39" s="3">
        <v>2055</v>
      </c>
      <c r="L39" s="3">
        <v>1128</v>
      </c>
      <c r="M39" s="3">
        <v>208</v>
      </c>
    </row>
    <row r="40" spans="1:14">
      <c r="A40" s="2" t="s">
        <v>47</v>
      </c>
      <c r="B40" s="2" t="s">
        <v>78</v>
      </c>
      <c r="C40" s="3">
        <v>285944</v>
      </c>
      <c r="D40" s="4">
        <f t="shared" si="10"/>
        <v>6.1152825767225184E-3</v>
      </c>
      <c r="E40" s="3">
        <v>104375</v>
      </c>
      <c r="F40" s="4">
        <f t="shared" si="11"/>
        <v>-1.4018647446131174E-2</v>
      </c>
      <c r="G40" s="3">
        <v>5010</v>
      </c>
      <c r="I40" s="3">
        <v>2731</v>
      </c>
      <c r="K40" s="3">
        <v>-1738</v>
      </c>
      <c r="L40" s="3">
        <v>1484</v>
      </c>
      <c r="M40" s="2">
        <v>109</v>
      </c>
      <c r="N40" s="3">
        <v>1131</v>
      </c>
    </row>
    <row r="41" spans="1:14">
      <c r="A41" s="6" t="s">
        <v>81</v>
      </c>
      <c r="B41" s="6"/>
      <c r="C41" s="7">
        <f>SUM(C28:C40)</f>
        <v>1489548</v>
      </c>
      <c r="D41" s="8">
        <f t="shared" si="10"/>
        <v>-7.1004256419849717E-3</v>
      </c>
      <c r="E41" s="7">
        <f t="shared" ref="E41:N41" si="12">SUM(E28:E40)</f>
        <v>586434</v>
      </c>
      <c r="F41" s="8">
        <f t="shared" si="11"/>
        <v>-2.0697053255739013E-2</v>
      </c>
      <c r="G41" s="7">
        <f t="shared" si="12"/>
        <v>19416</v>
      </c>
      <c r="H41" s="7"/>
      <c r="I41" s="7">
        <f t="shared" si="12"/>
        <v>9471</v>
      </c>
      <c r="J41" s="7"/>
      <c r="K41" s="7">
        <f t="shared" si="12"/>
        <v>10652.058966795199</v>
      </c>
      <c r="L41" s="7">
        <f t="shared" si="12"/>
        <v>12393.974478814342</v>
      </c>
      <c r="M41" s="7">
        <f t="shared" si="12"/>
        <v>622</v>
      </c>
      <c r="N41" s="7">
        <f t="shared" si="12"/>
        <v>720</v>
      </c>
    </row>
    <row r="42" spans="1:14">
      <c r="C42" s="3"/>
      <c r="D42" s="4"/>
      <c r="E42" s="3"/>
      <c r="F42" s="4"/>
      <c r="G42" s="3"/>
      <c r="I42" s="3"/>
      <c r="K42" s="3"/>
      <c r="L42" s="3"/>
      <c r="N42" s="3"/>
    </row>
    <row r="43" spans="1:14">
      <c r="A43" s="2" t="s">
        <v>0</v>
      </c>
      <c r="B43" s="2" t="s">
        <v>76</v>
      </c>
      <c r="C43" s="3">
        <v>141989</v>
      </c>
      <c r="D43" s="4">
        <v>-0.02</v>
      </c>
      <c r="E43" s="3">
        <v>65110</v>
      </c>
      <c r="F43" s="4">
        <v>-0.01</v>
      </c>
      <c r="G43" s="3">
        <v>2484</v>
      </c>
      <c r="H43" s="5">
        <v>-0.02</v>
      </c>
      <c r="I43" s="3">
        <v>2013</v>
      </c>
      <c r="J43" s="5">
        <v>-1E-3</v>
      </c>
      <c r="K43" s="2">
        <f>C43*D43/(D43-1)</f>
        <v>2784.0980392156866</v>
      </c>
      <c r="L43" s="2">
        <f>E43*F43/(F43-1)</f>
        <v>644.65346534653463</v>
      </c>
    </row>
    <row r="44" spans="1:14">
      <c r="A44" s="2" t="s">
        <v>21</v>
      </c>
      <c r="B44" s="2" t="s">
        <v>76</v>
      </c>
      <c r="C44" s="3">
        <v>262000</v>
      </c>
      <c r="D44" s="4">
        <f>-K44/(C44+K44)</f>
        <v>-2.6022304832713755E-2</v>
      </c>
      <c r="E44" s="3">
        <v>135400</v>
      </c>
      <c r="F44" s="4">
        <f>-L44/(E44+L44)</f>
        <v>-1.741654571843251E-2</v>
      </c>
      <c r="K44" s="3">
        <v>7000</v>
      </c>
      <c r="L44" s="3">
        <v>2400</v>
      </c>
    </row>
    <row r="45" spans="1:14">
      <c r="A45" s="2" t="s">
        <v>23</v>
      </c>
      <c r="B45" s="2" t="s">
        <v>76</v>
      </c>
      <c r="C45" s="3">
        <v>164481</v>
      </c>
      <c r="D45" s="4">
        <f>-K45/(C45+K45)</f>
        <v>-6.5052730765049107E-3</v>
      </c>
      <c r="E45" s="3">
        <v>66447</v>
      </c>
      <c r="F45" s="4">
        <f>-L45/(E45+L45)</f>
        <v>-3.1314235731467306E-2</v>
      </c>
      <c r="G45" s="3">
        <v>2019</v>
      </c>
      <c r="I45" s="3">
        <v>1616</v>
      </c>
      <c r="K45" s="3">
        <v>1077</v>
      </c>
      <c r="L45" s="3">
        <v>2148</v>
      </c>
      <c r="M45" s="2">
        <v>160</v>
      </c>
      <c r="N45" s="3">
        <v>228</v>
      </c>
    </row>
    <row r="46" spans="1:14">
      <c r="A46" s="2" t="s">
        <v>27</v>
      </c>
      <c r="B46" s="2" t="s">
        <v>76</v>
      </c>
      <c r="C46" s="3">
        <v>152152</v>
      </c>
      <c r="D46" s="4">
        <f>-K46/(C46+K46)</f>
        <v>-4.7298717679209585E-4</v>
      </c>
      <c r="E46" s="3">
        <v>54690</v>
      </c>
      <c r="F46" s="4">
        <f>-L46/(E46+L46)</f>
        <v>-2.8855544703897718E-2</v>
      </c>
      <c r="K46" s="3">
        <v>72</v>
      </c>
      <c r="L46" s="3">
        <v>1625</v>
      </c>
    </row>
    <row r="47" spans="1:14">
      <c r="A47" s="2" t="s">
        <v>29</v>
      </c>
      <c r="B47" s="2" t="s">
        <v>76</v>
      </c>
      <c r="C47" s="3">
        <v>81344</v>
      </c>
      <c r="D47" s="4">
        <v>-0.01</v>
      </c>
      <c r="E47" s="3">
        <v>29083</v>
      </c>
      <c r="F47" s="4">
        <v>-0.03</v>
      </c>
      <c r="K47" s="2">
        <f>C47*D47/(D47-1)</f>
        <v>805.38613861386148</v>
      </c>
      <c r="L47" s="2">
        <f>E47*F47/(F47-1)</f>
        <v>847.07766990291259</v>
      </c>
    </row>
    <row r="48" spans="1:14">
      <c r="A48" s="2" t="s">
        <v>31</v>
      </c>
      <c r="B48" s="2" t="s">
        <v>76</v>
      </c>
      <c r="C48" s="3">
        <v>178448</v>
      </c>
      <c r="D48" s="4">
        <f>-K48/(C48+K48)</f>
        <v>-6.5082926449055488E-3</v>
      </c>
      <c r="E48" s="3">
        <v>68706</v>
      </c>
      <c r="F48" s="4">
        <f>-L48/(E48+L48)</f>
        <v>-1.5024228001261576E-2</v>
      </c>
      <c r="G48" s="3">
        <v>1874</v>
      </c>
      <c r="I48" s="3">
        <v>1830</v>
      </c>
      <c r="K48" s="3">
        <v>1169</v>
      </c>
      <c r="L48" s="3">
        <v>1048</v>
      </c>
      <c r="M48" s="2">
        <v>166</v>
      </c>
      <c r="N48" s="2" t="s">
        <v>32</v>
      </c>
    </row>
    <row r="49" spans="1:14">
      <c r="A49" s="2" t="s">
        <v>35</v>
      </c>
      <c r="B49" s="2" t="s">
        <v>76</v>
      </c>
      <c r="C49" s="3">
        <v>134008</v>
      </c>
      <c r="D49" s="4">
        <f>-K49/(C49+K49)</f>
        <v>-1.0835867607546724E-2</v>
      </c>
      <c r="E49" s="3">
        <v>66136</v>
      </c>
      <c r="F49" s="4">
        <f>-L49/(E49+L49)</f>
        <v>-2.9296072330182586E-2</v>
      </c>
      <c r="G49" s="3">
        <v>2056</v>
      </c>
      <c r="I49" s="3">
        <v>1936</v>
      </c>
      <c r="K49" s="3">
        <v>1468</v>
      </c>
      <c r="L49" s="3">
        <v>1996</v>
      </c>
      <c r="M49" s="2">
        <v>262</v>
      </c>
      <c r="N49" s="3">
        <v>192</v>
      </c>
    </row>
    <row r="50" spans="1:14">
      <c r="A50" s="2" t="s">
        <v>36</v>
      </c>
      <c r="B50" s="2" t="s">
        <v>76</v>
      </c>
      <c r="C50" s="3">
        <v>229335</v>
      </c>
      <c r="D50" s="4">
        <f>-K50/(C50+K50)</f>
        <v>1.1830754723570706E-3</v>
      </c>
      <c r="E50" s="3">
        <v>78681</v>
      </c>
      <c r="F50" s="4">
        <f>-L50/(E50+L50)</f>
        <v>-1.3317783379105375E-2</v>
      </c>
      <c r="G50" s="3">
        <v>2703</v>
      </c>
      <c r="I50" s="3">
        <v>2321</v>
      </c>
      <c r="K50" s="3">
        <v>-271</v>
      </c>
      <c r="L50" s="2">
        <v>1062</v>
      </c>
      <c r="M50" s="2">
        <v>-5</v>
      </c>
      <c r="N50" s="2">
        <v>-834</v>
      </c>
    </row>
    <row r="51" spans="1:14">
      <c r="A51" s="2" t="s">
        <v>37</v>
      </c>
      <c r="B51" s="2" t="s">
        <v>76</v>
      </c>
      <c r="C51" s="3">
        <v>363383</v>
      </c>
      <c r="D51" s="4">
        <f>-K51/(C51+K51)</f>
        <v>-1.5963117231374531E-3</v>
      </c>
      <c r="E51" s="3">
        <v>124070</v>
      </c>
      <c r="F51" s="4">
        <f>-L51/(E51+L51)</f>
        <v>-1.8285976531282392E-2</v>
      </c>
      <c r="G51" s="3">
        <v>5602</v>
      </c>
      <c r="I51" s="3">
        <v>2746</v>
      </c>
      <c r="K51" s="3">
        <v>581</v>
      </c>
      <c r="L51" s="3">
        <v>2311</v>
      </c>
      <c r="M51" s="2">
        <v>745</v>
      </c>
    </row>
    <row r="52" spans="1:14">
      <c r="A52" s="2" t="s">
        <v>44</v>
      </c>
      <c r="B52" s="2" t="s">
        <v>76</v>
      </c>
      <c r="D52" s="4"/>
      <c r="F52" s="4"/>
    </row>
    <row r="53" spans="1:14">
      <c r="A53" s="2" t="s">
        <v>45</v>
      </c>
      <c r="B53" s="2" t="s">
        <v>76</v>
      </c>
      <c r="C53" s="3">
        <v>234004</v>
      </c>
      <c r="D53" s="4">
        <f>-K53/(C53+K53)</f>
        <v>-6.4368206521739132E-3</v>
      </c>
      <c r="E53" s="3">
        <v>87443</v>
      </c>
      <c r="F53" s="4">
        <f t="shared" ref="F53:F58" si="13">-L53/(E53+L53)</f>
        <v>-3.6865293534530233E-2</v>
      </c>
      <c r="G53" s="3">
        <v>3229</v>
      </c>
      <c r="K53" s="3">
        <v>1516</v>
      </c>
      <c r="L53" s="3">
        <v>3347</v>
      </c>
      <c r="M53" s="2">
        <v>290</v>
      </c>
    </row>
    <row r="54" spans="1:14">
      <c r="A54" s="2" t="s">
        <v>46</v>
      </c>
      <c r="B54" s="2" t="s">
        <v>76</v>
      </c>
      <c r="C54" s="3">
        <v>121990</v>
      </c>
      <c r="D54" s="4">
        <f>-K54/(C54+K54)</f>
        <v>-2.3079633544749824E-2</v>
      </c>
      <c r="E54" s="3">
        <v>49385</v>
      </c>
      <c r="F54" s="4">
        <f t="shared" si="13"/>
        <v>-1.1766353831068777E-2</v>
      </c>
      <c r="K54" s="3">
        <v>2882</v>
      </c>
      <c r="L54" s="3">
        <v>588</v>
      </c>
    </row>
    <row r="55" spans="1:14">
      <c r="A55" s="2" t="s">
        <v>65</v>
      </c>
      <c r="B55" s="2" t="s">
        <v>76</v>
      </c>
      <c r="C55" s="3">
        <v>119147</v>
      </c>
      <c r="D55" s="4">
        <f>-K55/(C55+K55)</f>
        <v>1.9425476807157995E-3</v>
      </c>
      <c r="E55" s="3">
        <v>48617</v>
      </c>
      <c r="F55" s="4">
        <f t="shared" si="13"/>
        <v>3.7576132961701248E-3</v>
      </c>
      <c r="G55" s="3">
        <v>1740</v>
      </c>
      <c r="I55" s="3">
        <v>1551</v>
      </c>
      <c r="K55" s="3">
        <v>-231</v>
      </c>
      <c r="L55" s="3">
        <v>-182</v>
      </c>
      <c r="M55" s="3">
        <v>60</v>
      </c>
      <c r="N55" s="3">
        <v>-134</v>
      </c>
    </row>
    <row r="56" spans="1:14">
      <c r="A56" s="2" t="s">
        <v>49</v>
      </c>
      <c r="B56" s="2" t="s">
        <v>76</v>
      </c>
      <c r="C56" s="3">
        <v>330696</v>
      </c>
      <c r="D56" s="4">
        <f>-K56/(C56+K56)</f>
        <v>-5.2191281799832149E-3</v>
      </c>
      <c r="E56" s="3">
        <v>104231</v>
      </c>
      <c r="F56" s="4">
        <f t="shared" si="13"/>
        <v>-8.5324556730842407E-3</v>
      </c>
      <c r="H56" s="4"/>
      <c r="K56" s="3">
        <v>1735</v>
      </c>
      <c r="L56" s="3">
        <v>897</v>
      </c>
    </row>
    <row r="57" spans="1:14">
      <c r="A57" s="2" t="s">
        <v>53</v>
      </c>
      <c r="B57" s="2" t="s">
        <v>76</v>
      </c>
      <c r="C57" s="3">
        <v>286074</v>
      </c>
      <c r="D57" s="4">
        <v>-1E-4</v>
      </c>
      <c r="E57" s="3">
        <v>113711</v>
      </c>
      <c r="F57" s="4">
        <f t="shared" si="13"/>
        <v>-3.3382070419422295E-2</v>
      </c>
      <c r="H57" s="4"/>
      <c r="I57" s="3">
        <v>2941</v>
      </c>
      <c r="J57" s="4">
        <v>-1E-4</v>
      </c>
      <c r="K57" s="2">
        <f>C57*D57/(D57-1)</f>
        <v>28.604539546045398</v>
      </c>
      <c r="L57" s="3">
        <v>3927</v>
      </c>
    </row>
    <row r="58" spans="1:14">
      <c r="A58" s="6" t="s">
        <v>81</v>
      </c>
      <c r="B58" s="6"/>
      <c r="C58" s="7">
        <f>SUM(C43:C57)</f>
        <v>2799051</v>
      </c>
      <c r="D58" s="8">
        <f>-K58/(C58+K58)</f>
        <v>-7.3115329110549528E-3</v>
      </c>
      <c r="E58" s="7">
        <f t="shared" ref="E58:N58" si="14">SUM(E43:E57)</f>
        <v>1091710</v>
      </c>
      <c r="F58" s="8">
        <f t="shared" si="13"/>
        <v>-2.0333243837671346E-2</v>
      </c>
      <c r="G58" s="7">
        <f t="shared" si="14"/>
        <v>21707</v>
      </c>
      <c r="H58" s="7"/>
      <c r="I58" s="7">
        <f t="shared" si="14"/>
        <v>16954</v>
      </c>
      <c r="J58" s="7"/>
      <c r="K58" s="7">
        <f t="shared" si="14"/>
        <v>20616.088717375595</v>
      </c>
      <c r="L58" s="7">
        <f t="shared" si="14"/>
        <v>22658.731135249447</v>
      </c>
      <c r="M58" s="7">
        <f t="shared" si="14"/>
        <v>1678</v>
      </c>
      <c r="N58" s="7">
        <f t="shared" si="14"/>
        <v>-548</v>
      </c>
    </row>
    <row r="59" spans="1:14">
      <c r="C59" s="3"/>
      <c r="D59" s="4"/>
      <c r="E59" s="3"/>
      <c r="F59" s="4"/>
      <c r="H59" s="4"/>
      <c r="I59" s="3"/>
      <c r="J59" s="4"/>
      <c r="L59" s="3"/>
    </row>
    <row r="60" spans="1:14">
      <c r="A60" s="2" t="s">
        <v>7</v>
      </c>
      <c r="B60" s="2" t="s">
        <v>77</v>
      </c>
      <c r="C60" s="3">
        <v>3367</v>
      </c>
      <c r="D60" s="4">
        <v>-0.04</v>
      </c>
      <c r="E60" s="3">
        <v>2057</v>
      </c>
      <c r="F60" s="4">
        <v>1E-3</v>
      </c>
      <c r="G60" s="2">
        <v>63</v>
      </c>
      <c r="H60" s="5">
        <v>-0.5</v>
      </c>
      <c r="I60" s="2">
        <v>76</v>
      </c>
      <c r="J60" s="5">
        <v>0.1</v>
      </c>
      <c r="K60" s="2">
        <f>C60*D60/(D60-1)</f>
        <v>129.5</v>
      </c>
      <c r="L60" s="2">
        <f>E60*F60/(F60-1)</f>
        <v>-2.0590590590590589</v>
      </c>
    </row>
    <row r="61" spans="1:14">
      <c r="A61" s="2" t="s">
        <v>10</v>
      </c>
      <c r="B61" s="2" t="s">
        <v>77</v>
      </c>
      <c r="C61" s="3">
        <v>74766</v>
      </c>
      <c r="D61" s="4">
        <f>-K61/(C61+K61)</f>
        <v>-1.3979373829557143E-2</v>
      </c>
      <c r="E61" s="3">
        <v>31528</v>
      </c>
      <c r="F61" s="4">
        <f>-L61/(E61+L61)</f>
        <v>-2.8742182927204953E-2</v>
      </c>
      <c r="G61" s="3">
        <v>1387</v>
      </c>
      <c r="H61" s="5">
        <f>-M61/(G61+M61)</f>
        <v>-0.13582554517133957</v>
      </c>
      <c r="I61" s="2">
        <v>816</v>
      </c>
      <c r="J61" s="2">
        <f>-N61/(I61+N61)</f>
        <v>-9.7087378640776691E-3</v>
      </c>
      <c r="K61" s="3">
        <v>1060</v>
      </c>
      <c r="L61" s="2">
        <v>933</v>
      </c>
      <c r="M61" s="2">
        <v>218</v>
      </c>
      <c r="N61" s="2">
        <v>8</v>
      </c>
    </row>
    <row r="62" spans="1:14">
      <c r="A62" s="2" t="s">
        <v>15</v>
      </c>
      <c r="B62" s="2" t="s">
        <v>77</v>
      </c>
      <c r="C62" s="3">
        <v>73668</v>
      </c>
      <c r="D62" s="4">
        <v>-0.03</v>
      </c>
      <c r="E62" s="3">
        <v>46701</v>
      </c>
      <c r="F62" s="4">
        <v>-0.02</v>
      </c>
      <c r="I62" s="3">
        <v>1324</v>
      </c>
      <c r="J62" s="5">
        <v>0</v>
      </c>
      <c r="K62" s="2">
        <f>C62*D62/(D62-1)</f>
        <v>2145.6699029126212</v>
      </c>
      <c r="L62" s="2">
        <f>E62*F62/(F62-1)</f>
        <v>915.7058823529411</v>
      </c>
    </row>
    <row r="63" spans="1:14">
      <c r="A63" s="2" t="s">
        <v>17</v>
      </c>
      <c r="B63" s="2" t="s">
        <v>77</v>
      </c>
      <c r="C63" s="3">
        <v>34851</v>
      </c>
      <c r="D63" s="4">
        <f>-K63/(C63+K63)</f>
        <v>-2.9274135145674337E-2</v>
      </c>
      <c r="E63" s="3">
        <v>23996</v>
      </c>
      <c r="F63" s="4">
        <f>-L63/(E63+L63)</f>
        <v>-3.6111669009841335E-2</v>
      </c>
      <c r="K63" s="3">
        <v>1051</v>
      </c>
      <c r="L63" s="2">
        <v>899</v>
      </c>
    </row>
    <row r="64" spans="1:14">
      <c r="A64" s="2" t="s">
        <v>41</v>
      </c>
      <c r="B64" s="2" t="s">
        <v>77</v>
      </c>
      <c r="C64" s="3">
        <v>26997</v>
      </c>
      <c r="D64" s="4">
        <f>-K64/(C64+K64)</f>
        <v>-3.0419479959775893E-2</v>
      </c>
      <c r="E64" s="3">
        <v>13201</v>
      </c>
      <c r="F64" s="4">
        <f>-L64/(E64+L64)</f>
        <v>-3.3601756954612004E-2</v>
      </c>
      <c r="G64" s="3">
        <v>534</v>
      </c>
      <c r="I64" s="2">
        <v>347</v>
      </c>
      <c r="K64" s="3">
        <v>847</v>
      </c>
      <c r="L64" s="3">
        <v>459</v>
      </c>
      <c r="M64" s="2">
        <v>5</v>
      </c>
      <c r="N64" s="2">
        <v>32</v>
      </c>
    </row>
    <row r="65" spans="1:14">
      <c r="A65" s="2" t="s">
        <v>42</v>
      </c>
      <c r="B65" s="2" t="s">
        <v>77</v>
      </c>
      <c r="C65" s="3">
        <v>46209</v>
      </c>
      <c r="D65" s="4">
        <f>-K65/(C65+K65)</f>
        <v>-5.0643053786415745E-2</v>
      </c>
      <c r="E65" s="3">
        <v>18505</v>
      </c>
      <c r="F65" s="4">
        <f>-L65/(E65+L65)</f>
        <v>-8.2457358191193972E-2</v>
      </c>
      <c r="G65" s="3">
        <v>715</v>
      </c>
      <c r="I65" s="2">
        <v>502</v>
      </c>
      <c r="K65" s="3">
        <v>2465</v>
      </c>
      <c r="L65" s="3">
        <v>1663</v>
      </c>
      <c r="M65" s="2">
        <v>77</v>
      </c>
      <c r="N65" s="2">
        <v>-31</v>
      </c>
    </row>
    <row r="66" spans="1:14">
      <c r="A66" s="2" t="s">
        <v>57</v>
      </c>
      <c r="B66" s="2" t="s">
        <v>77</v>
      </c>
      <c r="C66" s="3">
        <v>61095</v>
      </c>
      <c r="D66" s="4">
        <f>-K66/(C66+K66)</f>
        <v>-3.4956087698237187E-2</v>
      </c>
      <c r="E66" s="3">
        <v>29399</v>
      </c>
      <c r="F66" s="4">
        <f>-L66/(E66+L66)</f>
        <v>-2.781084656084656E-2</v>
      </c>
      <c r="G66" s="3">
        <v>1451</v>
      </c>
      <c r="I66" s="2">
        <v>945</v>
      </c>
      <c r="K66" s="3">
        <v>2213</v>
      </c>
      <c r="L66" s="3">
        <v>841</v>
      </c>
      <c r="M66" s="2">
        <v>204</v>
      </c>
    </row>
    <row r="67" spans="1:14">
      <c r="A67" s="2" t="s">
        <v>66</v>
      </c>
      <c r="B67" s="2" t="s">
        <v>77</v>
      </c>
      <c r="D67" s="4"/>
      <c r="F67" s="4"/>
      <c r="H67" s="4"/>
      <c r="J67" s="4"/>
    </row>
    <row r="68" spans="1:14">
      <c r="A68" s="6" t="s">
        <v>81</v>
      </c>
      <c r="B68" s="6"/>
      <c r="C68" s="7">
        <f>SUM(C60:C67)</f>
        <v>320953</v>
      </c>
      <c r="D68" s="8">
        <f t="shared" ref="D68" si="15">-K68/(C68+K68)</f>
        <v>-2.9955404073583769E-2</v>
      </c>
      <c r="E68" s="7">
        <f t="shared" ref="E68:N68" si="16">SUM(E60:E67)</f>
        <v>165387</v>
      </c>
      <c r="F68" s="8">
        <f t="shared" ref="F68" si="17">-L68/(E68+L68)</f>
        <v>-3.3365237101501036E-2</v>
      </c>
      <c r="G68" s="7">
        <f t="shared" si="16"/>
        <v>4150</v>
      </c>
      <c r="H68" s="7"/>
      <c r="I68" s="7">
        <f t="shared" si="16"/>
        <v>4010</v>
      </c>
      <c r="J68" s="7"/>
      <c r="K68" s="7">
        <f t="shared" si="16"/>
        <v>9911.1699029126212</v>
      </c>
      <c r="L68" s="7">
        <f t="shared" si="16"/>
        <v>5708.6468232938823</v>
      </c>
      <c r="M68" s="7">
        <f t="shared" si="16"/>
        <v>504</v>
      </c>
      <c r="N68" s="7">
        <f t="shared" si="16"/>
        <v>9</v>
      </c>
    </row>
  </sheetData>
  <sortState ref="A3:N59">
    <sortCondition ref="B3:B5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Membership</vt:lpstr>
      <vt:lpstr>Attendence</vt:lpstr>
      <vt:lpstr>Conferences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Griswold</dc:creator>
  <cp:lastModifiedBy>Alexander Griswold</cp:lastModifiedBy>
  <dcterms:created xsi:type="dcterms:W3CDTF">2014-08-11T17:02:44Z</dcterms:created>
  <dcterms:modified xsi:type="dcterms:W3CDTF">2014-09-23T16:30:50Z</dcterms:modified>
</cp:coreProperties>
</file>